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Sekcija I - imovina" sheetId="1" r:id="rId1"/>
    <sheet name="Sekcija II - odgovornost" sheetId="2" r:id="rId2"/>
    <sheet name="Sekcija III - nezgoda" sheetId="3" r:id="rId3"/>
    <sheet name="Sekcija IV - vozila" sheetId="4" r:id="rId4"/>
    <sheet name="REKAPITULACIJA" sheetId="5" r:id="rId5"/>
    <sheet name="POVIJEST ŠTETA" sheetId="6" r:id="rId6"/>
  </sheets>
  <definedNames/>
  <calcPr fullCalcOnLoad="1"/>
</workbook>
</file>

<file path=xl/sharedStrings.xml><?xml version="1.0" encoding="utf-8"?>
<sst xmlns="http://schemas.openxmlformats.org/spreadsheetml/2006/main" count="260" uniqueCount="175">
  <si>
    <t>DA</t>
  </si>
  <si>
    <t xml:space="preserve">Limit pokrića u kn po štetnom događaji 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</si>
  <si>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</si>
  <si>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</si>
  <si>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</si>
  <si>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</si>
  <si>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</si>
  <si>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</si>
  <si>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</si>
  <si>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</si>
  <si>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</si>
  <si>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</si>
  <si>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</si>
  <si>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</si>
  <si>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</si>
  <si>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</si>
  <si>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Franšiza/ Samopridržaj u kn</t>
  </si>
  <si>
    <t>Sekcija I - osiguranje imovine od svih rizika prema All risk uvjetima Tehničke specifikacije: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</si>
  <si>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</si>
  <si>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</si>
  <si>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</si>
  <si>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</si>
  <si>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III -  osiguranje osoba od posljedice nesretnog slučaja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</si>
  <si>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</si>
  <si>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</si>
  <si>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</si>
  <si>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</si>
  <si>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</si>
  <si>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</si>
  <si>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</si>
  <si>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>Manifestacija, demonstracija, štrajk i onemogućavanje rada radnika</t>
  </si>
  <si>
    <t>Samozapaljenje zaliha nafte i plina u nepokretnim cisternama</t>
  </si>
  <si>
    <t>Istjecanje tekućine ili plina iz nepokretnih cisterni i posuda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</si>
  <si>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</si>
  <si>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</si>
  <si>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</si>
  <si>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</si>
  <si>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</si>
  <si>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 xml:space="preserve">Troškovnik Sekcija III - osiguranje osoba od posljedice nesretnog slučaja </t>
  </si>
  <si>
    <t>Osigurani rizik prema All risk uvjetima - Sekcija III: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</si>
  <si>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</si>
  <si>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</si>
  <si>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</si>
  <si>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</si>
  <si>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</si>
  <si>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</si>
  <si>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</si>
  <si>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</si>
  <si>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</si>
  <si>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</si>
  <si>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IZNOS OSIGURANJA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</si>
  <si>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</si>
  <si>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</si>
  <si>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</si>
  <si>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</si>
  <si>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</si>
  <si>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</si>
  <si>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</si>
  <si>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</si>
  <si>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</si>
  <si>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</si>
  <si>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</si>
  <si>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</si>
  <si>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</si>
  <si>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</si>
  <si>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</si>
  <si>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</si>
  <si>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</si>
  <si>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</si>
  <si>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</si>
  <si>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</si>
  <si>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</si>
  <si>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</si>
  <si>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>Pregled i vrijednosti osigurane imovine (iznos osiguranja) - Sekcija I</t>
  </si>
  <si>
    <t xml:space="preserve">Dnevna naknada za liječenje u bolnici </t>
  </si>
  <si>
    <t>Dnevna naknada za nesposobnost za rad</t>
  </si>
  <si>
    <t>Karenca</t>
  </si>
  <si>
    <t>bez karence</t>
  </si>
  <si>
    <t>Ukupna cijena - godišnja premija</t>
  </si>
  <si>
    <t>2017.</t>
  </si>
  <si>
    <t>Psihijatrijska bolnica Lopača</t>
  </si>
  <si>
    <t>Lopača 11, 51218 Dražice</t>
  </si>
  <si>
    <t>OIB: 56523220122</t>
  </si>
  <si>
    <t>1. GRAĐEVINSKI OBJEKTI</t>
  </si>
  <si>
    <t>R.br.</t>
  </si>
  <si>
    <t>MJESTO</t>
  </si>
  <si>
    <t>KOTLOVNICE</t>
  </si>
  <si>
    <t>SUSTAV PROTUPROVALNE I POŽARNE ZAŠTITE</t>
  </si>
  <si>
    <t>neto korisna površina                     m2</t>
  </si>
  <si>
    <t>VRSTA GORIVA</t>
  </si>
  <si>
    <t>PROTUPROVALNA ZAŠTITA</t>
  </si>
  <si>
    <t>PROTUPOŽARNA ZAŠTITA</t>
  </si>
  <si>
    <t>PLIN</t>
  </si>
  <si>
    <t>L  (ukupno)</t>
  </si>
  <si>
    <t>PAVILJON A</t>
  </si>
  <si>
    <t>PAVILJNO B</t>
  </si>
  <si>
    <t>PAVILJON C</t>
  </si>
  <si>
    <t>PAVILJON D</t>
  </si>
  <si>
    <t xml:space="preserve">RADIONA </t>
  </si>
  <si>
    <t>BIO DISK</t>
  </si>
  <si>
    <t>SVEUKUPNO</t>
  </si>
  <si>
    <t>2. OPREMA I SITAN INVENTAR</t>
  </si>
  <si>
    <t>Na svim navedenim lokacijama pod 1. građevinski objekti</t>
  </si>
  <si>
    <t>1.</t>
  </si>
  <si>
    <t>Računala i računalna oprema</t>
  </si>
  <si>
    <t>2.</t>
  </si>
  <si>
    <t>Strojevi, aparati i uređaji</t>
  </si>
  <si>
    <t>3.</t>
  </si>
  <si>
    <t>Sva ostala oprema</t>
  </si>
  <si>
    <t>4.</t>
  </si>
  <si>
    <t>Infrastruktura (ceste, kanalizacija, vodovodne, elektro i plinske instralacije)</t>
  </si>
  <si>
    <t>5.</t>
  </si>
  <si>
    <t>Cisterne</t>
  </si>
  <si>
    <t>3. ZALIHE</t>
  </si>
  <si>
    <t>Zalihe sitnog inventara</t>
  </si>
  <si>
    <t>Zalihe naftnog plina</t>
  </si>
  <si>
    <t>4. NOVAC</t>
  </si>
  <si>
    <t>IZNOS OSIGURANJA - NOVA VRIJEDNOST</t>
  </si>
  <si>
    <t>KAPACITET</t>
  </si>
  <si>
    <t xml:space="preserve">Osiguranje od javne odgovornosti </t>
  </si>
  <si>
    <t>Osiguranje od odgovornosti prema djelatnicima</t>
  </si>
  <si>
    <t>NR</t>
  </si>
  <si>
    <t>Čisto imovinska šteta</t>
  </si>
  <si>
    <t>IIa - OSIGURANJE OD JAVNE ODGOVORNOSTI I ODGOVORNOSTI PREMA DJELATNICIMA</t>
  </si>
  <si>
    <t>IIb - OSIGURANJE OD PROFESIONALNE ODGOVORNOSTI ZDRAVSTVENIH DJELATNIKA</t>
  </si>
  <si>
    <t>Broj kreveta: 165</t>
  </si>
  <si>
    <t>Struktura zdravstvenog osoblja:</t>
  </si>
  <si>
    <t>Dr.med.subspecijalisti psihijatrije</t>
  </si>
  <si>
    <t>Dr.med.specijalisti psihijatrije</t>
  </si>
  <si>
    <t>Dr.med. Specijalizant</t>
  </si>
  <si>
    <t>Psiholog</t>
  </si>
  <si>
    <t>Prvostupnici sestrinstva</t>
  </si>
  <si>
    <t>Med. Sestre / tehničari</t>
  </si>
  <si>
    <t>UKUPNO</t>
  </si>
  <si>
    <t>O</t>
  </si>
  <si>
    <t>naziv</t>
  </si>
  <si>
    <t>broj</t>
  </si>
  <si>
    <t>rizik</t>
  </si>
  <si>
    <t>Medicinsko osoblje nižeg rizika - NR</t>
  </si>
  <si>
    <t>Ostalo medicinsko osoblje - O</t>
  </si>
  <si>
    <t>Troškovnik Sekcija IV - osiguranje vozila</t>
  </si>
  <si>
    <t xml:space="preserve"> M1 - Renault Traffic 1,6 dCi confort</t>
  </si>
  <si>
    <t>RI7085B</t>
  </si>
  <si>
    <t>M1 - WV Polo 1.6 Comfortline</t>
  </si>
  <si>
    <t>RI356OZ</t>
  </si>
  <si>
    <t>2007.</t>
  </si>
  <si>
    <t>Premija osiguranja za razdoblje od 1 (jedne) godine (bez PDV) / u kn</t>
  </si>
  <si>
    <t>Troškovnik</t>
  </si>
  <si>
    <t>Ekološke štete</t>
  </si>
  <si>
    <t xml:space="preserve">1. Za vrijeme manipulacije </t>
  </si>
  <si>
    <t>2. Novac u prijenosu i prijevozu</t>
  </si>
  <si>
    <t xml:space="preserve">3. Deponirane stvari korisnika, novac, nakit i sl. </t>
  </si>
  <si>
    <t>2.000,00 kn po štetnom događaju</t>
  </si>
  <si>
    <t>Godina</t>
  </si>
  <si>
    <t>Iznos štete</t>
  </si>
  <si>
    <t>2018</t>
  </si>
  <si>
    <t>2018 Ukupno</t>
  </si>
  <si>
    <t>Vrsta osiguranja</t>
  </si>
  <si>
    <t>OSIGURANJE STROJEVA OD LOMA I NEKIH DRUGIH OPASNOSTI</t>
  </si>
  <si>
    <t>OSIGURANJE AUTOMOBILSKOG KASKA</t>
  </si>
  <si>
    <t>Zalihe lijekova</t>
  </si>
  <si>
    <t>Zalihe hrane</t>
  </si>
  <si>
    <t>2019 Ukupno</t>
  </si>
  <si>
    <t>Glavne sestre</t>
  </si>
  <si>
    <t>AGREGATNI LIMIT za osiguranje od odgovornosti: jednostruki</t>
  </si>
  <si>
    <t xml:space="preserve">SVEUKUPNA CIJENA - godišnja premija za osiguranje od odgovornosti </t>
  </si>
  <si>
    <t>6.</t>
  </si>
  <si>
    <t>Stojevi, uređaji i instalacije ugrađeni u građ. objekte</t>
  </si>
  <si>
    <t>Broj djelatnika: 89</t>
  </si>
  <si>
    <t>Ukupni godišnji prihod za 2019. godinu: 15.650.000,00 kn</t>
  </si>
  <si>
    <t>Neto platni fond -  godišnji iznos neto plaća za 2019. godinu: 6.450.000,00 kn</t>
  </si>
  <si>
    <t>18.07.2021.</t>
  </si>
  <si>
    <t>02.10.2021.</t>
  </si>
  <si>
    <t>2020 Ukupno</t>
  </si>
  <si>
    <t>Pregled likvidiranih šteta za razdoblje od 2018. - 2020. godine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</si>
</sst>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00000"/>
    <numFmt numFmtId="168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thin">
        <color rgb="FF979991"/>
      </top>
      <bottom style="thin">
        <color rgb="FF97999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3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vertical="center"/>
      <protection/>
    </xf>
    <xf numFmtId="4" fontId="5" fillId="0" borderId="11" xfId="53" applyNumberFormat="1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0" fontId="32" fillId="0" borderId="0" xfId="0" applyFont="1" applyAlignment="1">
      <alignment/>
    </xf>
    <xf numFmtId="0" fontId="62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4" fillId="0" borderId="19" xfId="55" applyNumberFormat="1" applyFont="1" applyFill="1" applyBorder="1" applyAlignment="1" applyProtection="1" quotePrefix="1">
      <alignment horizontal="center" vertical="center" wrapText="1"/>
      <protection/>
    </xf>
    <xf numFmtId="1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0" xfId="55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4" fontId="62" fillId="0" borderId="14" xfId="0" applyNumberFormat="1" applyFont="1" applyBorder="1" applyAlignment="1">
      <alignment horizontal="right"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62" fillId="34" borderId="18" xfId="0" applyNumberFormat="1" applyFont="1" applyFill="1" applyBorder="1" applyAlignment="1">
      <alignment horizontal="center" vertical="center" wrapText="1"/>
    </xf>
    <xf numFmtId="4" fontId="62" fillId="34" borderId="14" xfId="0" applyNumberFormat="1" applyFont="1" applyFill="1" applyBorder="1" applyAlignment="1">
      <alignment horizontal="center" vertical="center" wrapText="1"/>
    </xf>
    <xf numFmtId="4" fontId="62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5" fillId="0" borderId="18" xfId="53" applyNumberFormat="1" applyFont="1" applyFill="1" applyBorder="1" applyAlignment="1" applyProtection="1">
      <alignment horizontal="center" vertical="center"/>
      <protection/>
    </xf>
    <xf numFmtId="4" fontId="5" fillId="0" borderId="14" xfId="53" applyNumberFormat="1" applyFont="1" applyFill="1" applyBorder="1" applyAlignment="1" applyProtection="1">
      <alignment horizontal="center" vertical="center"/>
      <protection/>
    </xf>
    <xf numFmtId="4" fontId="62" fillId="34" borderId="18" xfId="0" applyNumberFormat="1" applyFont="1" applyFill="1" applyBorder="1" applyAlignment="1">
      <alignment vertical="center" wrapText="1"/>
    </xf>
    <xf numFmtId="4" fontId="62" fillId="34" borderId="14" xfId="0" applyNumberFormat="1" applyFont="1" applyFill="1" applyBorder="1" applyAlignment="1">
      <alignment vertical="center" wrapText="1"/>
    </xf>
    <xf numFmtId="4" fontId="62" fillId="34" borderId="23" xfId="0" applyNumberFormat="1" applyFont="1" applyFill="1" applyBorder="1" applyAlignment="1">
      <alignment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62" fillId="0" borderId="24" xfId="0" applyNumberFormat="1" applyFont="1" applyBorder="1" applyAlignment="1">
      <alignment horizontal="right" vertical="center" wrapText="1"/>
    </xf>
    <xf numFmtId="4" fontId="62" fillId="33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" fillId="33" borderId="25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9" fontId="4" fillId="0" borderId="14" xfId="0" applyNumberFormat="1" applyFont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 locked="0"/>
    </xf>
    <xf numFmtId="4" fontId="4" fillId="33" borderId="26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Border="1" applyAlignment="1" applyProtection="1">
      <alignment horizont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6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33" borderId="27" xfId="0" applyNumberFormat="1" applyFont="1" applyFill="1" applyBorder="1" applyAlignment="1" applyProtection="1">
      <alignment horizontal="right" wrapText="1"/>
      <protection/>
    </xf>
    <xf numFmtId="4" fontId="11" fillId="33" borderId="28" xfId="0" applyNumberFormat="1" applyFont="1" applyFill="1" applyBorder="1" applyAlignment="1" applyProtection="1">
      <alignment horizontal="right" wrapText="1"/>
      <protection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3" xfId="53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 wrapText="1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4" fontId="6" fillId="0" borderId="0" xfId="5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2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6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4" fontId="65" fillId="0" borderId="3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5" fillId="0" borderId="34" xfId="0" applyFont="1" applyFill="1" applyBorder="1" applyAlignment="1">
      <alignment vertical="center"/>
    </xf>
    <xf numFmtId="0" fontId="62" fillId="0" borderId="0" xfId="0" applyFont="1" applyFill="1" applyAlignment="1">
      <alignment horizontal="center"/>
    </xf>
    <xf numFmtId="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2" fillId="0" borderId="35" xfId="0" applyFont="1" applyFill="1" applyBorder="1" applyAlignment="1">
      <alignment horizontal="center" vertical="center"/>
    </xf>
    <xf numFmtId="4" fontId="62" fillId="0" borderId="36" xfId="0" applyNumberFormat="1" applyFont="1" applyFill="1" applyBorder="1" applyAlignment="1">
      <alignment horizontal="center" vertical="center"/>
    </xf>
    <xf numFmtId="4" fontId="62" fillId="0" borderId="37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" fillId="0" borderId="13" xfId="55" applyFont="1" applyFill="1" applyBorder="1" applyAlignment="1" applyProtection="1" quotePrefix="1">
      <alignment vertical="center"/>
      <protection/>
    </xf>
    <xf numFmtId="0" fontId="6" fillId="0" borderId="15" xfId="55" applyFont="1" applyFill="1" applyBorder="1" applyAlignment="1" applyProtection="1" quotePrefix="1">
      <alignment vertical="center"/>
      <protection/>
    </xf>
    <xf numFmtId="0" fontId="65" fillId="0" borderId="0" xfId="52" applyFont="1">
      <alignment/>
      <protection/>
    </xf>
    <xf numFmtId="0" fontId="62" fillId="0" borderId="38" xfId="52" applyFont="1" applyBorder="1">
      <alignment/>
      <protection/>
    </xf>
    <xf numFmtId="0" fontId="65" fillId="0" borderId="38" xfId="52" applyFont="1" applyBorder="1" applyAlignment="1">
      <alignment horizontal="center"/>
      <protection/>
    </xf>
    <xf numFmtId="0" fontId="62" fillId="0" borderId="38" xfId="52" applyFont="1" applyBorder="1" applyAlignment="1">
      <alignment horizontal="center"/>
      <protection/>
    </xf>
    <xf numFmtId="0" fontId="62" fillId="0" borderId="0" xfId="52" applyFont="1">
      <alignment/>
      <protection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5" fillId="0" borderId="38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vertical="center"/>
    </xf>
    <xf numFmtId="0" fontId="65" fillId="0" borderId="38" xfId="52" applyFont="1" applyBorder="1" applyAlignment="1">
      <alignment horizontal="right"/>
      <protection/>
    </xf>
    <xf numFmtId="0" fontId="66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5" fillId="0" borderId="20" xfId="54" applyFont="1" applyFill="1" applyBorder="1" applyAlignment="1" applyProtection="1">
      <alignment vertical="center"/>
      <protection/>
    </xf>
    <xf numFmtId="4" fontId="62" fillId="0" borderId="18" xfId="0" applyNumberFormat="1" applyFont="1" applyBorder="1" applyAlignment="1">
      <alignment horizontal="right" vertical="center" wrapText="1"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5" xfId="53" applyFont="1" applyFill="1" applyBorder="1" applyAlignment="1" applyProtection="1">
      <alignment vertical="center"/>
      <protection/>
    </xf>
    <xf numFmtId="4" fontId="5" fillId="0" borderId="16" xfId="53" applyNumberFormat="1" applyFont="1" applyFill="1" applyBorder="1" applyAlignment="1" applyProtection="1">
      <alignment horizontal="center" vertical="center"/>
      <protection/>
    </xf>
    <xf numFmtId="4" fontId="62" fillId="0" borderId="16" xfId="0" applyNumberFormat="1" applyFont="1" applyBorder="1" applyAlignment="1">
      <alignment horizontal="right" vertical="center" wrapText="1"/>
    </xf>
    <xf numFmtId="4" fontId="62" fillId="34" borderId="16" xfId="0" applyNumberFormat="1" applyFont="1" applyFill="1" applyBorder="1" applyAlignment="1">
      <alignment vertical="center" wrapText="1"/>
    </xf>
    <xf numFmtId="4" fontId="62" fillId="33" borderId="39" xfId="0" applyNumberFormat="1" applyFont="1" applyFill="1" applyBorder="1" applyAlignment="1">
      <alignment vertical="center" wrapText="1"/>
    </xf>
    <xf numFmtId="4" fontId="62" fillId="33" borderId="40" xfId="0" applyNumberFormat="1" applyFont="1" applyFill="1" applyBorder="1" applyAlignment="1">
      <alignment vertical="center" wrapText="1"/>
    </xf>
    <xf numFmtId="4" fontId="62" fillId="33" borderId="41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3" fillId="0" borderId="42" xfId="0" applyFont="1" applyFill="1" applyBorder="1" applyAlignment="1">
      <alignment vertical="top" wrapText="1"/>
    </xf>
    <xf numFmtId="0" fontId="63" fillId="0" borderId="43" xfId="0" applyFont="1" applyFill="1" applyBorder="1" applyAlignment="1">
      <alignment horizontal="left" vertical="top" wrapText="1"/>
    </xf>
    <xf numFmtId="4" fontId="63" fillId="0" borderId="44" xfId="0" applyNumberFormat="1" applyFont="1" applyFill="1" applyBorder="1" applyAlignment="1">
      <alignment horizontal="right" vertical="top" wrapText="1"/>
    </xf>
    <xf numFmtId="0" fontId="68" fillId="35" borderId="42" xfId="0" applyFont="1" applyFill="1" applyBorder="1" applyAlignment="1">
      <alignment horizontal="left" vertical="top" wrapText="1"/>
    </xf>
    <xf numFmtId="0" fontId="68" fillId="35" borderId="42" xfId="0" applyFont="1" applyFill="1" applyBorder="1" applyAlignment="1">
      <alignment horizontal="center" vertical="top" wrapText="1"/>
    </xf>
    <xf numFmtId="0" fontId="68" fillId="35" borderId="44" xfId="0" applyFont="1" applyFill="1" applyBorder="1" applyAlignment="1">
      <alignment horizontal="center" vertical="top" wrapText="1"/>
    </xf>
    <xf numFmtId="4" fontId="68" fillId="35" borderId="44" xfId="0" applyNumberFormat="1" applyFont="1" applyFill="1" applyBorder="1" applyAlignment="1">
      <alignment horizontal="right" vertical="top" wrapText="1"/>
    </xf>
    <xf numFmtId="4" fontId="6" fillId="0" borderId="2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5" fillId="33" borderId="19" xfId="0" applyNumberFormat="1" applyFont="1" applyFill="1" applyBorder="1" applyAlignment="1">
      <alignment horizontal="right" vertical="center" wrapText="1"/>
    </xf>
    <xf numFmtId="0" fontId="63" fillId="0" borderId="42" xfId="0" applyFont="1" applyFill="1" applyBorder="1" applyAlignment="1">
      <alignment horizontal="left" vertical="top" wrapText="1"/>
    </xf>
    <xf numFmtId="0" fontId="62" fillId="0" borderId="45" xfId="0" applyFont="1" applyFill="1" applyBorder="1" applyAlignment="1">
      <alignment horizontal="left" vertical="center"/>
    </xf>
    <xf numFmtId="0" fontId="62" fillId="0" borderId="46" xfId="0" applyFont="1" applyFill="1" applyBorder="1" applyAlignment="1">
      <alignment horizontal="left" vertical="center"/>
    </xf>
    <xf numFmtId="0" fontId="62" fillId="0" borderId="32" xfId="0" applyFont="1" applyFill="1" applyBorder="1" applyAlignment="1">
      <alignment horizontal="left" vertical="center"/>
    </xf>
    <xf numFmtId="4" fontId="62" fillId="0" borderId="45" xfId="0" applyNumberFormat="1" applyFont="1" applyFill="1" applyBorder="1" applyAlignment="1">
      <alignment horizontal="center" vertical="center"/>
    </xf>
    <xf numFmtId="4" fontId="62" fillId="0" borderId="37" xfId="0" applyNumberFormat="1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right" vertical="center"/>
    </xf>
    <xf numFmtId="0" fontId="65" fillId="0" borderId="48" xfId="0" applyFont="1" applyFill="1" applyBorder="1" applyAlignment="1">
      <alignment horizontal="right" vertical="center"/>
    </xf>
    <xf numFmtId="0" fontId="65" fillId="0" borderId="49" xfId="0" applyFont="1" applyFill="1" applyBorder="1" applyAlignment="1">
      <alignment horizontal="right" vertical="center"/>
    </xf>
    <xf numFmtId="4" fontId="65" fillId="0" borderId="50" xfId="0" applyNumberFormat="1" applyFont="1" applyFill="1" applyBorder="1" applyAlignment="1">
      <alignment horizontal="center" vertical="center"/>
    </xf>
    <xf numFmtId="4" fontId="65" fillId="0" borderId="33" xfId="0" applyNumberFormat="1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left" vertical="center"/>
    </xf>
    <xf numFmtId="0" fontId="65" fillId="0" borderId="54" xfId="0" applyFont="1" applyFill="1" applyBorder="1" applyAlignment="1">
      <alignment horizontal="left" vertical="center"/>
    </xf>
    <xf numFmtId="0" fontId="65" fillId="0" borderId="55" xfId="0" applyFont="1" applyFill="1" applyBorder="1" applyAlignment="1">
      <alignment horizontal="left" vertical="center"/>
    </xf>
    <xf numFmtId="0" fontId="65" fillId="0" borderId="56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64" xfId="0" applyFont="1" applyFill="1" applyBorder="1" applyAlignment="1">
      <alignment horizontal="center" vertical="center" wrapText="1"/>
    </xf>
    <xf numFmtId="0" fontId="62" fillId="0" borderId="69" xfId="0" applyFont="1" applyFill="1" applyBorder="1" applyAlignment="1">
      <alignment horizontal="center" vertical="center" wrapText="1"/>
    </xf>
    <xf numFmtId="0" fontId="62" fillId="0" borderId="70" xfId="0" applyFont="1" applyFill="1" applyBorder="1" applyAlignment="1">
      <alignment horizontal="center" vertical="center" wrapText="1"/>
    </xf>
    <xf numFmtId="4" fontId="65" fillId="0" borderId="71" xfId="0" applyNumberFormat="1" applyFont="1" applyFill="1" applyBorder="1" applyAlignment="1">
      <alignment horizontal="center" vertical="center" wrapText="1"/>
    </xf>
    <xf numFmtId="4" fontId="65" fillId="0" borderId="72" xfId="0" applyNumberFormat="1" applyFont="1" applyFill="1" applyBorder="1" applyAlignment="1">
      <alignment horizontal="center" vertical="center" wrapText="1"/>
    </xf>
    <xf numFmtId="4" fontId="65" fillId="0" borderId="73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/>
    </xf>
    <xf numFmtId="0" fontId="62" fillId="0" borderId="77" xfId="0" applyFont="1" applyFill="1" applyBorder="1" applyAlignment="1">
      <alignment horizontal="center" vertical="center"/>
    </xf>
    <xf numFmtId="0" fontId="62" fillId="0" borderId="78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62" fillId="0" borderId="79" xfId="0" applyFont="1" applyFill="1" applyBorder="1" applyAlignment="1">
      <alignment horizontal="left" vertical="center" wrapText="1"/>
    </xf>
    <xf numFmtId="0" fontId="62" fillId="0" borderId="80" xfId="0" applyFont="1" applyFill="1" applyBorder="1" applyAlignment="1">
      <alignment horizontal="left" vertical="center" wrapText="1"/>
    </xf>
    <xf numFmtId="0" fontId="62" fillId="0" borderId="81" xfId="0" applyFont="1" applyFill="1" applyBorder="1" applyAlignment="1">
      <alignment horizontal="left" vertical="center" wrapText="1"/>
    </xf>
    <xf numFmtId="0" fontId="62" fillId="0" borderId="82" xfId="0" applyFont="1" applyFill="1" applyBorder="1" applyAlignment="1">
      <alignment horizontal="left" vertical="center" wrapText="1"/>
    </xf>
    <xf numFmtId="0" fontId="65" fillId="0" borderId="83" xfId="0" applyFont="1" applyBorder="1" applyAlignment="1">
      <alignment horizontal="center" vertical="center" wrapText="1"/>
    </xf>
    <xf numFmtId="0" fontId="65" fillId="0" borderId="84" xfId="0" applyFont="1" applyBorder="1" applyAlignment="1">
      <alignment horizontal="center" vertical="center" wrapText="1"/>
    </xf>
    <xf numFmtId="0" fontId="65" fillId="0" borderId="85" xfId="0" applyFont="1" applyBorder="1" applyAlignment="1">
      <alignment horizontal="center" vertical="center" wrapText="1"/>
    </xf>
    <xf numFmtId="0" fontId="62" fillId="0" borderId="86" xfId="0" applyFont="1" applyFill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" fontId="62" fillId="34" borderId="23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right" vertical="center" wrapText="1"/>
    </xf>
    <xf numFmtId="4" fontId="62" fillId="33" borderId="11" xfId="0" applyNumberFormat="1" applyFont="1" applyFill="1" applyBorder="1" applyAlignment="1">
      <alignment horizontal="righ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/>
    </xf>
    <xf numFmtId="0" fontId="65" fillId="0" borderId="88" xfId="0" applyFont="1" applyFill="1" applyBorder="1" applyAlignment="1">
      <alignment horizontal="left" vertical="center"/>
    </xf>
    <xf numFmtId="0" fontId="65" fillId="0" borderId="89" xfId="0" applyFont="1" applyFill="1" applyBorder="1" applyAlignment="1">
      <alignment horizontal="left" vertical="center"/>
    </xf>
    <xf numFmtId="0" fontId="65" fillId="0" borderId="90" xfId="0" applyFont="1" applyFill="1" applyBorder="1" applyAlignment="1">
      <alignment horizontal="left" vertical="center"/>
    </xf>
    <xf numFmtId="4" fontId="62" fillId="0" borderId="31" xfId="0" applyNumberFormat="1" applyFont="1" applyFill="1" applyBorder="1" applyAlignment="1">
      <alignment horizontal="center" vertical="center"/>
    </xf>
    <xf numFmtId="4" fontId="62" fillId="0" borderId="36" xfId="0" applyNumberFormat="1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91" xfId="0" applyFont="1" applyFill="1" applyBorder="1" applyAlignment="1">
      <alignment horizontal="center" vertical="center" wrapText="1"/>
    </xf>
    <xf numFmtId="0" fontId="65" fillId="0" borderId="92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2" fillId="0" borderId="93" xfId="0" applyFont="1" applyFill="1" applyBorder="1" applyAlignment="1">
      <alignment horizontal="left" vertical="center"/>
    </xf>
    <xf numFmtId="4" fontId="62" fillId="0" borderId="94" xfId="0" applyNumberFormat="1" applyFont="1" applyFill="1" applyBorder="1" applyAlignment="1">
      <alignment horizontal="center" vertical="center"/>
    </xf>
    <xf numFmtId="4" fontId="62" fillId="0" borderId="95" xfId="0" applyNumberFormat="1" applyFont="1" applyFill="1" applyBorder="1" applyAlignment="1">
      <alignment horizontal="center" vertical="center"/>
    </xf>
    <xf numFmtId="4" fontId="62" fillId="0" borderId="96" xfId="0" applyNumberFormat="1" applyFont="1" applyFill="1" applyBorder="1" applyAlignment="1">
      <alignment horizontal="center" vertical="center"/>
    </xf>
    <xf numFmtId="4" fontId="62" fillId="0" borderId="97" xfId="0" applyNumberFormat="1" applyFont="1" applyFill="1" applyBorder="1" applyAlignment="1">
      <alignment horizontal="center" vertical="center"/>
    </xf>
    <xf numFmtId="4" fontId="62" fillId="0" borderId="23" xfId="0" applyNumberFormat="1" applyFont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 wrapText="1"/>
    </xf>
    <xf numFmtId="0" fontId="2" fillId="0" borderId="6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62" fillId="0" borderId="98" xfId="0" applyFont="1" applyFill="1" applyBorder="1" applyAlignment="1">
      <alignment horizontal="left" vertical="center"/>
    </xf>
    <xf numFmtId="0" fontId="62" fillId="0" borderId="89" xfId="0" applyFont="1" applyFill="1" applyBorder="1" applyAlignment="1">
      <alignment horizontal="left" vertical="center"/>
    </xf>
    <xf numFmtId="0" fontId="62" fillId="0" borderId="99" xfId="0" applyFont="1" applyFill="1" applyBorder="1" applyAlignment="1">
      <alignment horizontal="left" vertical="center"/>
    </xf>
    <xf numFmtId="4" fontId="62" fillId="0" borderId="98" xfId="0" applyNumberFormat="1" applyFont="1" applyFill="1" applyBorder="1" applyAlignment="1">
      <alignment horizontal="center" vertical="center"/>
    </xf>
    <xf numFmtId="4" fontId="62" fillId="0" borderId="90" xfId="0" applyNumberFormat="1" applyFont="1" applyFill="1" applyBorder="1" applyAlignment="1">
      <alignment horizontal="center" vertical="center"/>
    </xf>
    <xf numFmtId="0" fontId="65" fillId="0" borderId="100" xfId="0" applyFont="1" applyFill="1" applyBorder="1" applyAlignment="1">
      <alignment horizontal="center" vertical="center" wrapText="1"/>
    </xf>
    <xf numFmtId="0" fontId="65" fillId="0" borderId="101" xfId="0" applyFont="1" applyFill="1" applyBorder="1" applyAlignment="1">
      <alignment horizontal="center" vertical="center" wrapText="1"/>
    </xf>
    <xf numFmtId="0" fontId="65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7" fillId="0" borderId="60" xfId="53" applyFont="1" applyFill="1" applyBorder="1" applyAlignment="1" applyProtection="1">
      <alignment horizontal="center" vertical="center"/>
      <protection/>
    </xf>
    <xf numFmtId="0" fontId="7" fillId="0" borderId="27" xfId="53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 wrapText="1"/>
    </xf>
    <xf numFmtId="4" fontId="5" fillId="0" borderId="57" xfId="53" applyNumberFormat="1" applyFont="1" applyFill="1" applyBorder="1" applyAlignment="1" applyProtection="1">
      <alignment horizontal="center" vertical="center"/>
      <protection/>
    </xf>
    <xf numFmtId="4" fontId="5" fillId="0" borderId="105" xfId="53" applyNumberFormat="1" applyFont="1" applyFill="1" applyBorder="1" applyAlignment="1" applyProtection="1">
      <alignment horizontal="center" vertical="center"/>
      <protection/>
    </xf>
    <xf numFmtId="4" fontId="5" fillId="0" borderId="18" xfId="53" applyNumberFormat="1" applyFont="1" applyFill="1" applyBorder="1" applyAlignment="1" applyProtection="1">
      <alignment horizontal="center" vertical="center" wrapText="1"/>
      <protection/>
    </xf>
    <xf numFmtId="4" fontId="5" fillId="0" borderId="14" xfId="53" applyNumberFormat="1" applyFont="1" applyFill="1" applyBorder="1" applyAlignment="1" applyProtection="1">
      <alignment horizontal="center" vertical="center" wrapText="1"/>
      <protection/>
    </xf>
    <xf numFmtId="4" fontId="5" fillId="0" borderId="16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06" xfId="0" applyFont="1" applyFill="1" applyBorder="1" applyAlignment="1">
      <alignment horizontal="left" vertical="center" wrapText="1"/>
    </xf>
    <xf numFmtId="0" fontId="4" fillId="0" borderId="107" xfId="0" applyFont="1" applyFill="1" applyBorder="1" applyAlignment="1">
      <alignment horizontal="left" vertical="center" wrapText="1"/>
    </xf>
    <xf numFmtId="0" fontId="4" fillId="0" borderId="108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2" fillId="34" borderId="83" xfId="55" applyFont="1" applyFill="1" applyBorder="1" applyAlignment="1" applyProtection="1">
      <alignment horizontal="center" vertical="center" wrapText="1"/>
      <protection/>
    </xf>
    <xf numFmtId="0" fontId="2" fillId="34" borderId="84" xfId="55" applyFont="1" applyFill="1" applyBorder="1" applyAlignment="1" applyProtection="1">
      <alignment horizontal="center" vertical="center" wrapText="1"/>
      <protection/>
    </xf>
    <xf numFmtId="0" fontId="2" fillId="34" borderId="85" xfId="55" applyFont="1" applyFill="1" applyBorder="1" applyAlignment="1" applyProtection="1">
      <alignment horizontal="center" vertical="center" wrapText="1"/>
      <protection/>
    </xf>
    <xf numFmtId="0" fontId="2" fillId="0" borderId="83" xfId="55" applyFont="1" applyFill="1" applyBorder="1" applyAlignment="1" applyProtection="1">
      <alignment horizontal="center" vertical="center" wrapText="1"/>
      <protection/>
    </xf>
    <xf numFmtId="0" fontId="2" fillId="0" borderId="84" xfId="55" applyFont="1" applyFill="1" applyBorder="1" applyAlignment="1" applyProtection="1">
      <alignment horizontal="center" vertical="center" wrapText="1"/>
      <protection/>
    </xf>
    <xf numFmtId="0" fontId="2" fillId="0" borderId="85" xfId="55" applyFont="1" applyFill="1" applyBorder="1" applyAlignment="1" applyProtection="1">
      <alignment horizontal="center" vertical="center" wrapText="1"/>
      <protection/>
    </xf>
    <xf numFmtId="4" fontId="5" fillId="0" borderId="58" xfId="53" applyNumberFormat="1" applyFont="1" applyFill="1" applyBorder="1" applyAlignment="1" applyProtection="1">
      <alignment horizontal="center" vertical="center"/>
      <protection/>
    </xf>
    <xf numFmtId="4" fontId="5" fillId="0" borderId="111" xfId="53" applyNumberFormat="1" applyFont="1" applyFill="1" applyBorder="1" applyAlignment="1" applyProtection="1">
      <alignment horizontal="center" vertical="center"/>
      <protection/>
    </xf>
    <xf numFmtId="4" fontId="5" fillId="0" borderId="112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4" fontId="2" fillId="0" borderId="83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84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85" xfId="55" applyNumberFormat="1" applyFont="1" applyFill="1" applyBorder="1" applyAlignment="1" applyProtection="1" quotePrefix="1">
      <alignment horizontal="center" vertical="center" wrapText="1"/>
      <protection/>
    </xf>
    <xf numFmtId="0" fontId="11" fillId="0" borderId="6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91" xfId="0" applyFont="1" applyBorder="1" applyAlignment="1">
      <alignment horizontal="right" vertical="center" wrapText="1"/>
    </xf>
    <xf numFmtId="0" fontId="39" fillId="5" borderId="60" xfId="0" applyFont="1" applyFill="1" applyBorder="1" applyAlignment="1" applyProtection="1">
      <alignment horizontal="center" wrapText="1"/>
      <protection/>
    </xf>
    <xf numFmtId="0" fontId="39" fillId="5" borderId="27" xfId="0" applyFont="1" applyFill="1" applyBorder="1" applyAlignment="1" applyProtection="1">
      <alignment horizontal="center" wrapText="1"/>
      <protection/>
    </xf>
    <xf numFmtId="0" fontId="39" fillId="5" borderId="25" xfId="0" applyFont="1" applyFill="1" applyBorder="1" applyAlignment="1" applyProtection="1">
      <alignment horizont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horizontal="center" vertical="center" wrapText="1"/>
      <protection/>
    </xf>
    <xf numFmtId="0" fontId="11" fillId="0" borderId="113" xfId="0" applyFont="1" applyBorder="1" applyAlignment="1" applyProtection="1">
      <alignment horizontal="center" vertical="center" wrapText="1"/>
      <protection/>
    </xf>
    <xf numFmtId="0" fontId="11" fillId="0" borderId="114" xfId="0" applyFont="1" applyBorder="1" applyAlignment="1" applyProtection="1">
      <alignment horizontal="center" vertical="center" wrapText="1"/>
      <protection/>
    </xf>
    <xf numFmtId="0" fontId="11" fillId="0" borderId="115" xfId="0" applyFont="1" applyBorder="1" applyAlignment="1" applyProtection="1">
      <alignment horizontal="center" vertical="center" wrapText="1"/>
      <protection/>
    </xf>
    <xf numFmtId="0" fontId="68" fillId="0" borderId="57" xfId="0" applyFont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56" xfId="0" applyFont="1" applyBorder="1" applyAlignment="1" applyProtection="1">
      <alignment horizontal="center" vertical="center" wrapText="1"/>
      <protection/>
    </xf>
    <xf numFmtId="0" fontId="40" fillId="35" borderId="116" xfId="0" applyFont="1" applyFill="1" applyBorder="1" applyAlignment="1">
      <alignment horizontal="center" vertical="center" wrapText="1"/>
    </xf>
    <xf numFmtId="0" fontId="40" fillId="35" borderId="34" xfId="0" applyFont="1" applyFill="1" applyBorder="1" applyAlignment="1">
      <alignment horizontal="center" vertical="center" wrapText="1"/>
    </xf>
    <xf numFmtId="0" fontId="40" fillId="35" borderId="53" xfId="0" applyFont="1" applyFill="1" applyBorder="1" applyAlignment="1">
      <alignment horizontal="center" vertical="center" wrapText="1"/>
    </xf>
    <xf numFmtId="4" fontId="40" fillId="0" borderId="83" xfId="0" applyNumberFormat="1" applyFont="1" applyFill="1" applyBorder="1" applyAlignment="1">
      <alignment horizontal="center" vertical="center" wrapText="1"/>
    </xf>
    <xf numFmtId="4" fontId="40" fillId="0" borderId="84" xfId="0" applyNumberFormat="1" applyFont="1" applyFill="1" applyBorder="1" applyAlignment="1">
      <alignment horizontal="center" vertical="center" wrapText="1"/>
    </xf>
    <xf numFmtId="4" fontId="40" fillId="0" borderId="85" xfId="0" applyNumberFormat="1" applyFont="1" applyFill="1" applyBorder="1" applyAlignment="1">
      <alignment horizontal="center" vertical="center" wrapText="1"/>
    </xf>
    <xf numFmtId="0" fontId="41" fillId="35" borderId="83" xfId="0" applyFont="1" applyFill="1" applyBorder="1" applyAlignment="1">
      <alignment horizontal="center" vertical="center" wrapText="1"/>
    </xf>
    <xf numFmtId="0" fontId="41" fillId="35" borderId="84" xfId="0" applyFont="1" applyFill="1" applyBorder="1" applyAlignment="1">
      <alignment horizontal="center" vertical="center" wrapText="1"/>
    </xf>
    <xf numFmtId="0" fontId="41" fillId="35" borderId="85" xfId="0" applyFont="1" applyFill="1" applyBorder="1" applyAlignment="1">
      <alignment horizontal="center" vertical="center" wrapText="1"/>
    </xf>
    <xf numFmtId="0" fontId="41" fillId="35" borderId="116" xfId="0" applyFont="1" applyFill="1" applyBorder="1" applyAlignment="1">
      <alignment horizontal="center" vertical="center" wrapText="1"/>
    </xf>
    <xf numFmtId="0" fontId="41" fillId="35" borderId="34" xfId="0" applyFont="1" applyFill="1" applyBorder="1" applyAlignment="1">
      <alignment horizontal="center" vertical="center" wrapText="1"/>
    </xf>
    <xf numFmtId="0" fontId="41" fillId="35" borderId="53" xfId="0" applyFont="1" applyFill="1" applyBorder="1" applyAlignment="1">
      <alignment horizontal="center" vertical="center" wrapText="1"/>
    </xf>
    <xf numFmtId="4" fontId="41" fillId="0" borderId="83" xfId="0" applyNumberFormat="1" applyFont="1" applyFill="1" applyBorder="1" applyAlignment="1">
      <alignment horizontal="center" vertical="center" wrapText="1"/>
    </xf>
    <xf numFmtId="4" fontId="41" fillId="0" borderId="84" xfId="0" applyNumberFormat="1" applyFont="1" applyFill="1" applyBorder="1" applyAlignment="1">
      <alignment horizontal="center" vertical="center" wrapText="1"/>
    </xf>
    <xf numFmtId="4" fontId="41" fillId="0" borderId="85" xfId="0" applyNumberFormat="1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right" vertical="top" wrapText="1"/>
    </xf>
    <xf numFmtId="0" fontId="68" fillId="0" borderId="117" xfId="0" applyFont="1" applyFill="1" applyBorder="1" applyAlignment="1">
      <alignment horizontal="right" vertical="top" wrapText="1"/>
    </xf>
    <xf numFmtId="0" fontId="11" fillId="35" borderId="43" xfId="0" applyFont="1" applyFill="1" applyBorder="1" applyAlignment="1">
      <alignment horizontal="right" vertical="top" wrapText="1"/>
    </xf>
    <xf numFmtId="0" fontId="11" fillId="35" borderId="117" xfId="0" applyFont="1" applyFill="1" applyBorder="1" applyAlignment="1">
      <alignment horizontal="right" vertical="top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6" xfId="53"/>
    <cellStyle name="Normal 6 2" xfId="54"/>
    <cellStyle name="Normal_ND03-Sažetak" xfId="55"/>
    <cellStyle name="Percent" xfId="56"/>
    <cellStyle name="Povezana ćelija" xfId="57"/>
    <cellStyle name="Provjera ćelije" xfId="58"/>
    <cellStyle name="Result" xfId="59"/>
    <cellStyle name="Result2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  <cellStyle name="Zarez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77"/>
  <sheetViews>
    <sheetView tabSelected="1" workbookViewId="0" topLeftCell="A1">
      <selection activeCell="D17" sqref="D17:D18"/>
    </sheetView>
  </sheetViews>
  <sheetFormatPr defaultColWidth="68.7109375" defaultRowHeight="15"/>
  <cols>
    <col min="1" max="1" width="72.7109375" style="49" customWidth="1"/>
    <col min="2" max="2" width="12.7109375" style="49" customWidth="1"/>
    <col min="3" max="3" width="12.00390625" style="49" customWidth="1"/>
    <col min="4" max="4" width="13.7109375" style="49" customWidth="1"/>
    <col min="5" max="5" width="9.7109375" style="49" customWidth="1"/>
    <col min="6" max="7" width="10.7109375" style="49" customWidth="1"/>
    <col min="8" max="8" width="4.140625" style="49" customWidth="1"/>
    <col min="9" max="9" width="6.8515625" style="49" customWidth="1"/>
    <col min="10" max="10" width="21.28125" style="49" customWidth="1"/>
    <col min="11" max="11" width="12.00390625" style="49" customWidth="1"/>
    <col min="12" max="13" width="7.28125" style="49" customWidth="1"/>
    <col min="14" max="14" width="11.421875" style="49" customWidth="1"/>
    <col min="15" max="15" width="17.28125" style="49" customWidth="1"/>
    <col min="16" max="16" width="23.421875" style="49" customWidth="1"/>
    <col min="17" max="17" width="17.57421875" style="49" customWidth="1"/>
    <col min="18" max="18" width="11.57421875" style="49" customWidth="1"/>
    <col min="19" max="19" width="2.8515625" style="49" customWidth="1"/>
    <col min="20" max="21" width="11.421875" style="49" customWidth="1"/>
    <col min="22" max="16384" width="68.7109375" style="49" customWidth="1"/>
  </cols>
  <sheetData>
    <row r="1" spans="1:20" ht="15.75">
      <c r="A1" s="208" t="s">
        <v>28</v>
      </c>
      <c r="B1" s="208"/>
      <c r="I1" s="5" t="s">
        <v>73</v>
      </c>
      <c r="J1" s="67"/>
      <c r="K1" s="67"/>
      <c r="L1" s="67"/>
      <c r="M1" s="67"/>
      <c r="N1" s="67"/>
      <c r="O1" s="67"/>
      <c r="P1" s="67"/>
      <c r="Q1" s="67"/>
      <c r="R1" s="67"/>
      <c r="S1" s="61"/>
      <c r="T1" s="62"/>
    </row>
    <row r="2" ht="15.75" thickBot="1"/>
    <row r="3" spans="1:17" ht="16.5" thickBot="1">
      <c r="A3" s="35" t="s">
        <v>49</v>
      </c>
      <c r="B3" s="27"/>
      <c r="C3" s="6"/>
      <c r="D3" s="6"/>
      <c r="E3" s="6"/>
      <c r="F3" s="6"/>
      <c r="G3" s="6"/>
      <c r="I3" s="164" t="s">
        <v>83</v>
      </c>
      <c r="J3" s="165"/>
      <c r="K3" s="165"/>
      <c r="L3" s="165"/>
      <c r="M3" s="165"/>
      <c r="N3" s="165"/>
      <c r="O3" s="165"/>
      <c r="P3" s="165"/>
      <c r="Q3" s="166"/>
    </row>
    <row r="4" spans="1:17" ht="15">
      <c r="A4" s="73" t="s">
        <v>80</v>
      </c>
      <c r="B4" s="74"/>
      <c r="C4" s="6"/>
      <c r="D4" s="6"/>
      <c r="E4" s="6"/>
      <c r="F4" s="6"/>
      <c r="G4" s="6"/>
      <c r="I4" s="167" t="s">
        <v>84</v>
      </c>
      <c r="J4" s="170" t="s">
        <v>85</v>
      </c>
      <c r="K4" s="196" t="s">
        <v>88</v>
      </c>
      <c r="L4" s="173" t="s">
        <v>86</v>
      </c>
      <c r="M4" s="174"/>
      <c r="N4" s="175"/>
      <c r="O4" s="176" t="s">
        <v>87</v>
      </c>
      <c r="P4" s="177"/>
      <c r="Q4" s="182" t="s">
        <v>117</v>
      </c>
    </row>
    <row r="5" spans="1:17" ht="15">
      <c r="A5" s="73" t="s">
        <v>81</v>
      </c>
      <c r="B5" s="74"/>
      <c r="C5" s="6"/>
      <c r="D5" s="6"/>
      <c r="E5" s="6"/>
      <c r="F5" s="6"/>
      <c r="G5" s="6"/>
      <c r="I5" s="168"/>
      <c r="J5" s="171"/>
      <c r="K5" s="197"/>
      <c r="L5" s="185" t="s">
        <v>89</v>
      </c>
      <c r="M5" s="186"/>
      <c r="N5" s="79" t="s">
        <v>118</v>
      </c>
      <c r="O5" s="178" t="s">
        <v>90</v>
      </c>
      <c r="P5" s="180" t="s">
        <v>91</v>
      </c>
      <c r="Q5" s="183"/>
    </row>
    <row r="6" spans="1:17" ht="15.75" thickBot="1">
      <c r="A6" s="73" t="s">
        <v>82</v>
      </c>
      <c r="B6" s="75"/>
      <c r="C6" s="6"/>
      <c r="D6" s="6"/>
      <c r="E6" s="6"/>
      <c r="F6" s="6"/>
      <c r="G6" s="6"/>
      <c r="I6" s="169"/>
      <c r="J6" s="172"/>
      <c r="K6" s="198"/>
      <c r="L6" s="187" t="s">
        <v>92</v>
      </c>
      <c r="M6" s="188"/>
      <c r="N6" s="80" t="s">
        <v>93</v>
      </c>
      <c r="O6" s="179"/>
      <c r="P6" s="181"/>
      <c r="Q6" s="184"/>
    </row>
    <row r="7" spans="1:17" ht="16.5" thickTop="1">
      <c r="A7" s="34"/>
      <c r="B7" s="27"/>
      <c r="C7" s="6"/>
      <c r="D7" s="6"/>
      <c r="E7" s="6"/>
      <c r="F7" s="6"/>
      <c r="G7" s="6"/>
      <c r="I7" s="81">
        <v>1</v>
      </c>
      <c r="J7" s="83" t="s">
        <v>94</v>
      </c>
      <c r="K7" s="82">
        <v>1829.58</v>
      </c>
      <c r="L7" s="153" t="s">
        <v>0</v>
      </c>
      <c r="M7" s="154"/>
      <c r="N7" s="189">
        <v>7500</v>
      </c>
      <c r="O7" s="83"/>
      <c r="P7" s="84"/>
      <c r="Q7" s="98">
        <f>K7*8500</f>
        <v>15551430</v>
      </c>
    </row>
    <row r="8" spans="1:17" ht="15.75">
      <c r="A8" s="27"/>
      <c r="B8" s="27"/>
      <c r="C8" s="6"/>
      <c r="D8" s="6"/>
      <c r="E8" s="6"/>
      <c r="F8" s="6"/>
      <c r="G8" s="6"/>
      <c r="I8" s="81">
        <v>2</v>
      </c>
      <c r="J8" s="83" t="s">
        <v>95</v>
      </c>
      <c r="K8" s="82">
        <v>700.41</v>
      </c>
      <c r="L8" s="192" t="s">
        <v>0</v>
      </c>
      <c r="M8" s="193"/>
      <c r="N8" s="190"/>
      <c r="O8" s="83"/>
      <c r="P8" s="84"/>
      <c r="Q8" s="98">
        <f>K8*8000</f>
        <v>5603280</v>
      </c>
    </row>
    <row r="9" spans="1:17" ht="15.75" thickBot="1">
      <c r="A9" s="7"/>
      <c r="B9" s="8"/>
      <c r="C9" s="9"/>
      <c r="D9" s="9"/>
      <c r="E9" s="9"/>
      <c r="F9" s="9"/>
      <c r="G9" s="9"/>
      <c r="I9" s="81">
        <v>3</v>
      </c>
      <c r="J9" s="83" t="s">
        <v>96</v>
      </c>
      <c r="K9" s="82">
        <v>96.02</v>
      </c>
      <c r="L9" s="192" t="s">
        <v>0</v>
      </c>
      <c r="M9" s="193"/>
      <c r="N9" s="190"/>
      <c r="O9" s="83"/>
      <c r="P9" s="84"/>
      <c r="Q9" s="98">
        <f>K9*8000</f>
        <v>768160</v>
      </c>
    </row>
    <row r="10" spans="1:17" ht="15">
      <c r="A10" s="209" t="s">
        <v>17</v>
      </c>
      <c r="B10" s="212" t="s">
        <v>5</v>
      </c>
      <c r="C10" s="203" t="s">
        <v>34</v>
      </c>
      <c r="D10" s="203" t="s">
        <v>43</v>
      </c>
      <c r="E10" s="203" t="s">
        <v>48</v>
      </c>
      <c r="F10" s="203" t="s">
        <v>36</v>
      </c>
      <c r="G10" s="203" t="s">
        <v>35</v>
      </c>
      <c r="I10" s="81">
        <v>4</v>
      </c>
      <c r="J10" s="83" t="s">
        <v>97</v>
      </c>
      <c r="K10" s="82">
        <v>240.59</v>
      </c>
      <c r="L10" s="194" t="s">
        <v>0</v>
      </c>
      <c r="M10" s="195"/>
      <c r="N10" s="190"/>
      <c r="O10" s="83"/>
      <c r="P10" s="84"/>
      <c r="Q10" s="98">
        <f>K10*8000</f>
        <v>1924720</v>
      </c>
    </row>
    <row r="11" spans="1:17" ht="15">
      <c r="A11" s="210"/>
      <c r="B11" s="213"/>
      <c r="C11" s="204"/>
      <c r="D11" s="204"/>
      <c r="E11" s="204"/>
      <c r="F11" s="204"/>
      <c r="G11" s="204"/>
      <c r="I11" s="81">
        <v>5</v>
      </c>
      <c r="J11" s="83" t="s">
        <v>98</v>
      </c>
      <c r="K11" s="82">
        <v>133.33</v>
      </c>
      <c r="L11" s="192" t="s">
        <v>0</v>
      </c>
      <c r="M11" s="193"/>
      <c r="N11" s="190"/>
      <c r="O11" s="83"/>
      <c r="P11" s="84"/>
      <c r="Q11" s="98">
        <f>K11*8000</f>
        <v>1066640</v>
      </c>
    </row>
    <row r="12" spans="1:17" ht="15.75" thickBot="1">
      <c r="A12" s="211"/>
      <c r="B12" s="214"/>
      <c r="C12" s="205"/>
      <c r="D12" s="205"/>
      <c r="E12" s="205"/>
      <c r="F12" s="205"/>
      <c r="G12" s="205"/>
      <c r="I12" s="81">
        <v>6</v>
      </c>
      <c r="J12" s="84" t="s">
        <v>99</v>
      </c>
      <c r="K12" s="82"/>
      <c r="L12" s="192"/>
      <c r="M12" s="193"/>
      <c r="N12" s="191"/>
      <c r="O12" s="84"/>
      <c r="P12" s="84"/>
      <c r="Q12" s="97">
        <v>541901.25</v>
      </c>
    </row>
    <row r="13" spans="1:17" ht="15.75" thickBo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 t="s">
        <v>70</v>
      </c>
      <c r="G13" s="19" t="s">
        <v>71</v>
      </c>
      <c r="I13" s="148" t="s">
        <v>100</v>
      </c>
      <c r="J13" s="149"/>
      <c r="K13" s="149"/>
      <c r="L13" s="149"/>
      <c r="M13" s="149"/>
      <c r="N13" s="149"/>
      <c r="O13" s="149"/>
      <c r="P13" s="150"/>
      <c r="Q13" s="85">
        <f>SUM(Q7:Q12)</f>
        <v>25456131.25</v>
      </c>
    </row>
    <row r="14" spans="1:17" ht="15">
      <c r="A14" s="14" t="s">
        <v>11</v>
      </c>
      <c r="B14" s="65" t="s">
        <v>10</v>
      </c>
      <c r="C14" s="15" t="s">
        <v>42</v>
      </c>
      <c r="D14" s="138">
        <f>Q13+M27+M36+R22-M20-M26</f>
        <v>30979887.029999997</v>
      </c>
      <c r="E14" s="31"/>
      <c r="F14" s="29">
        <f>D14*E14/1000</f>
        <v>0</v>
      </c>
      <c r="G14" s="29">
        <f>F14</f>
        <v>0</v>
      </c>
      <c r="I14" s="86"/>
      <c r="J14" s="86"/>
      <c r="K14" s="87"/>
      <c r="L14" s="86"/>
      <c r="M14" s="86"/>
      <c r="N14" s="86"/>
      <c r="O14" s="88"/>
      <c r="P14" s="86"/>
      <c r="Q14" s="86"/>
    </row>
    <row r="15" spans="1:17" ht="15">
      <c r="A15" s="10" t="s">
        <v>18</v>
      </c>
      <c r="B15" s="65" t="s">
        <v>10</v>
      </c>
      <c r="C15" s="16" t="s">
        <v>42</v>
      </c>
      <c r="D15" s="28">
        <v>300000</v>
      </c>
      <c r="E15" s="32"/>
      <c r="F15" s="30">
        <f>D15*E15/1000</f>
        <v>0</v>
      </c>
      <c r="G15" s="30">
        <f>F15</f>
        <v>0</v>
      </c>
      <c r="I15" s="86"/>
      <c r="J15" s="86"/>
      <c r="K15" s="87"/>
      <c r="L15" s="86"/>
      <c r="M15" s="86"/>
      <c r="N15" s="86"/>
      <c r="O15" s="88"/>
      <c r="P15" s="86"/>
      <c r="Q15" s="86"/>
    </row>
    <row r="16" spans="1:17" ht="15.75" thickBot="1">
      <c r="A16" s="10" t="s">
        <v>12</v>
      </c>
      <c r="B16" s="11" t="s">
        <v>10</v>
      </c>
      <c r="C16" s="16" t="s">
        <v>42</v>
      </c>
      <c r="D16" s="28">
        <v>600000</v>
      </c>
      <c r="E16" s="32"/>
      <c r="F16" s="30">
        <f>D16*E16/1000</f>
        <v>0</v>
      </c>
      <c r="G16" s="30">
        <f aca="true" t="shared" si="0" ref="G16:G31">F16</f>
        <v>0</v>
      </c>
      <c r="I16" s="89"/>
      <c r="J16" s="89"/>
      <c r="K16" s="90"/>
      <c r="L16" s="89"/>
      <c r="M16" s="89"/>
      <c r="N16" s="89"/>
      <c r="O16" s="89"/>
      <c r="P16" s="89"/>
      <c r="Q16" s="89"/>
    </row>
    <row r="17" spans="1:19" ht="15.75" customHeight="1">
      <c r="A17" s="215" t="s">
        <v>13</v>
      </c>
      <c r="B17" s="217">
        <v>1000</v>
      </c>
      <c r="C17" s="219" t="s">
        <v>42</v>
      </c>
      <c r="D17" s="242">
        <v>90000</v>
      </c>
      <c r="E17" s="221"/>
      <c r="F17" s="223">
        <f>D17*E17/1000</f>
        <v>0</v>
      </c>
      <c r="G17" s="223">
        <f t="shared" si="0"/>
        <v>0</v>
      </c>
      <c r="I17" s="158" t="s">
        <v>101</v>
      </c>
      <c r="J17" s="159"/>
      <c r="K17" s="159"/>
      <c r="L17" s="159"/>
      <c r="M17" s="159" t="s">
        <v>117</v>
      </c>
      <c r="N17" s="162"/>
      <c r="O17" s="91"/>
      <c r="P17" s="158" t="s">
        <v>116</v>
      </c>
      <c r="Q17" s="159"/>
      <c r="R17" s="159" t="s">
        <v>50</v>
      </c>
      <c r="S17" s="162"/>
    </row>
    <row r="18" spans="1:19" ht="15">
      <c r="A18" s="216"/>
      <c r="B18" s="218"/>
      <c r="C18" s="220"/>
      <c r="D18" s="243"/>
      <c r="E18" s="222"/>
      <c r="F18" s="224"/>
      <c r="G18" s="224"/>
      <c r="I18" s="160"/>
      <c r="J18" s="161"/>
      <c r="K18" s="161"/>
      <c r="L18" s="161"/>
      <c r="M18" s="161"/>
      <c r="N18" s="163"/>
      <c r="O18" s="95"/>
      <c r="P18" s="254"/>
      <c r="Q18" s="252"/>
      <c r="R18" s="252"/>
      <c r="S18" s="253"/>
    </row>
    <row r="19" spans="1:19" ht="15.75" thickBot="1">
      <c r="A19" s="10" t="s">
        <v>30</v>
      </c>
      <c r="B19" s="11">
        <v>1000</v>
      </c>
      <c r="C19" s="16" t="s">
        <v>42</v>
      </c>
      <c r="D19" s="28">
        <v>90000</v>
      </c>
      <c r="E19" s="32"/>
      <c r="F19" s="30">
        <f>D19*E19/1000</f>
        <v>0</v>
      </c>
      <c r="G19" s="30">
        <f t="shared" si="0"/>
        <v>0</v>
      </c>
      <c r="I19" s="155" t="s">
        <v>102</v>
      </c>
      <c r="J19" s="156"/>
      <c r="K19" s="156"/>
      <c r="L19" s="156"/>
      <c r="M19" s="156"/>
      <c r="N19" s="157"/>
      <c r="O19" s="95"/>
      <c r="P19" s="237" t="s">
        <v>149</v>
      </c>
      <c r="Q19" s="145"/>
      <c r="R19" s="146">
        <v>5000</v>
      </c>
      <c r="S19" s="147"/>
    </row>
    <row r="20" spans="1:19" ht="15">
      <c r="A20" s="10" t="s">
        <v>44</v>
      </c>
      <c r="B20" s="11" t="s">
        <v>10</v>
      </c>
      <c r="C20" s="16" t="s">
        <v>42</v>
      </c>
      <c r="D20" s="28">
        <v>60000</v>
      </c>
      <c r="E20" s="32"/>
      <c r="F20" s="30">
        <f aca="true" t="shared" si="1" ref="F20:F31">D20*E20/1000</f>
        <v>0</v>
      </c>
      <c r="G20" s="30">
        <f t="shared" si="0"/>
        <v>0</v>
      </c>
      <c r="I20" s="96" t="s">
        <v>103</v>
      </c>
      <c r="J20" s="247" t="s">
        <v>104</v>
      </c>
      <c r="K20" s="248"/>
      <c r="L20" s="249"/>
      <c r="M20" s="250">
        <v>187062.34</v>
      </c>
      <c r="N20" s="251"/>
      <c r="O20" s="93"/>
      <c r="P20" s="237" t="s">
        <v>150</v>
      </c>
      <c r="Q20" s="145"/>
      <c r="R20" s="146">
        <v>5000</v>
      </c>
      <c r="S20" s="147"/>
    </row>
    <row r="21" spans="1:19" ht="15">
      <c r="A21" s="10" t="s">
        <v>31</v>
      </c>
      <c r="B21" s="11" t="s">
        <v>10</v>
      </c>
      <c r="C21" s="16" t="s">
        <v>42</v>
      </c>
      <c r="D21" s="28">
        <v>30000</v>
      </c>
      <c r="E21" s="32"/>
      <c r="F21" s="30">
        <f t="shared" si="1"/>
        <v>0</v>
      </c>
      <c r="G21" s="30">
        <f t="shared" si="0"/>
        <v>0</v>
      </c>
      <c r="I21" s="81" t="s">
        <v>105</v>
      </c>
      <c r="J21" s="143" t="s">
        <v>106</v>
      </c>
      <c r="K21" s="144"/>
      <c r="L21" s="145"/>
      <c r="M21" s="146">
        <v>2552147.19</v>
      </c>
      <c r="N21" s="147"/>
      <c r="O21" s="78"/>
      <c r="P21" s="237" t="s">
        <v>151</v>
      </c>
      <c r="Q21" s="145"/>
      <c r="R21" s="146">
        <v>30000</v>
      </c>
      <c r="S21" s="147"/>
    </row>
    <row r="22" spans="1:19" ht="15.75" thickBot="1">
      <c r="A22" s="10" t="s">
        <v>32</v>
      </c>
      <c r="B22" s="11" t="s">
        <v>10</v>
      </c>
      <c r="C22" s="16" t="s">
        <v>42</v>
      </c>
      <c r="D22" s="28">
        <v>30000</v>
      </c>
      <c r="E22" s="32"/>
      <c r="F22" s="30">
        <f t="shared" si="1"/>
        <v>0</v>
      </c>
      <c r="G22" s="30">
        <f t="shared" si="0"/>
        <v>0</v>
      </c>
      <c r="I22" s="81" t="s">
        <v>107</v>
      </c>
      <c r="J22" s="143" t="s">
        <v>108</v>
      </c>
      <c r="K22" s="144"/>
      <c r="L22" s="145"/>
      <c r="M22" s="146">
        <v>1277334.13</v>
      </c>
      <c r="N22" s="147"/>
      <c r="O22" s="78"/>
      <c r="P22" s="148" t="s">
        <v>100</v>
      </c>
      <c r="Q22" s="150"/>
      <c r="R22" s="151">
        <f>SUM(R19:R21)</f>
        <v>40000</v>
      </c>
      <c r="S22" s="152"/>
    </row>
    <row r="23" spans="1:17" ht="15">
      <c r="A23" s="10" t="s">
        <v>9</v>
      </c>
      <c r="B23" s="11" t="s">
        <v>10</v>
      </c>
      <c r="C23" s="16" t="s">
        <v>42</v>
      </c>
      <c r="D23" s="28">
        <v>900000</v>
      </c>
      <c r="E23" s="32"/>
      <c r="F23" s="30">
        <f t="shared" si="1"/>
        <v>0</v>
      </c>
      <c r="G23" s="30">
        <f t="shared" si="0"/>
        <v>0</v>
      </c>
      <c r="I23" s="206" t="s">
        <v>109</v>
      </c>
      <c r="J23" s="199" t="s">
        <v>110</v>
      </c>
      <c r="K23" s="199"/>
      <c r="L23" s="200"/>
      <c r="M23" s="238">
        <v>706866.7</v>
      </c>
      <c r="N23" s="239"/>
      <c r="O23" s="78"/>
      <c r="P23" s="78"/>
      <c r="Q23" s="92"/>
    </row>
    <row r="24" spans="1:17" ht="15">
      <c r="A24" s="10" t="s">
        <v>45</v>
      </c>
      <c r="B24" s="11">
        <v>5000</v>
      </c>
      <c r="C24" s="16" t="s">
        <v>42</v>
      </c>
      <c r="D24" s="28">
        <v>900000</v>
      </c>
      <c r="E24" s="32"/>
      <c r="F24" s="30">
        <f t="shared" si="1"/>
        <v>0</v>
      </c>
      <c r="G24" s="30">
        <f t="shared" si="0"/>
        <v>0</v>
      </c>
      <c r="I24" s="207"/>
      <c r="J24" s="201"/>
      <c r="K24" s="201"/>
      <c r="L24" s="202"/>
      <c r="M24" s="240"/>
      <c r="N24" s="241"/>
      <c r="O24" s="78"/>
      <c r="P24" s="78"/>
      <c r="Q24" s="92"/>
    </row>
    <row r="25" spans="1:17" ht="15">
      <c r="A25" s="10" t="s">
        <v>6</v>
      </c>
      <c r="B25" s="11">
        <v>20000</v>
      </c>
      <c r="C25" s="16" t="s">
        <v>42</v>
      </c>
      <c r="D25" s="28">
        <v>5000000</v>
      </c>
      <c r="E25" s="32"/>
      <c r="F25" s="30">
        <f t="shared" si="1"/>
        <v>0</v>
      </c>
      <c r="G25" s="30">
        <f t="shared" si="0"/>
        <v>0</v>
      </c>
      <c r="I25" s="81" t="s">
        <v>111</v>
      </c>
      <c r="J25" s="225" t="s">
        <v>112</v>
      </c>
      <c r="K25" s="225"/>
      <c r="L25" s="225"/>
      <c r="M25" s="230">
        <v>229407.76</v>
      </c>
      <c r="N25" s="231"/>
      <c r="O25" s="99"/>
      <c r="P25" s="78"/>
      <c r="Q25" s="92"/>
    </row>
    <row r="26" spans="1:17" ht="15">
      <c r="A26" s="10" t="s">
        <v>46</v>
      </c>
      <c r="B26" s="11">
        <v>50000</v>
      </c>
      <c r="C26" s="16" t="s">
        <v>42</v>
      </c>
      <c r="D26" s="28">
        <f>D14+D30</f>
        <v>31166949.369999997</v>
      </c>
      <c r="E26" s="32"/>
      <c r="F26" s="30">
        <f t="shared" si="1"/>
        <v>0</v>
      </c>
      <c r="G26" s="30">
        <f t="shared" si="0"/>
        <v>0</v>
      </c>
      <c r="I26" s="81" t="s">
        <v>166</v>
      </c>
      <c r="J26" s="225" t="s">
        <v>167</v>
      </c>
      <c r="K26" s="225"/>
      <c r="L26" s="225"/>
      <c r="M26" s="230">
        <v>2000000</v>
      </c>
      <c r="N26" s="231"/>
      <c r="O26" s="78"/>
      <c r="P26" s="78"/>
      <c r="Q26" s="92"/>
    </row>
    <row r="27" spans="1:17" ht="15.75" thickBot="1">
      <c r="A27" s="10" t="s">
        <v>8</v>
      </c>
      <c r="B27" s="11" t="s">
        <v>10</v>
      </c>
      <c r="C27" s="16" t="s">
        <v>42</v>
      </c>
      <c r="D27" s="28">
        <v>150000</v>
      </c>
      <c r="E27" s="32"/>
      <c r="F27" s="30">
        <f t="shared" si="1"/>
        <v>0</v>
      </c>
      <c r="G27" s="30">
        <f t="shared" si="0"/>
        <v>0</v>
      </c>
      <c r="I27" s="148" t="s">
        <v>100</v>
      </c>
      <c r="J27" s="149"/>
      <c r="K27" s="149"/>
      <c r="L27" s="150"/>
      <c r="M27" s="151">
        <f>SUM(M20:N26)</f>
        <v>6952818.119999999</v>
      </c>
      <c r="N27" s="152"/>
      <c r="O27" s="78"/>
      <c r="P27" s="78"/>
      <c r="Q27" s="92"/>
    </row>
    <row r="28" spans="1:17" ht="15">
      <c r="A28" s="10" t="s">
        <v>47</v>
      </c>
      <c r="B28" s="11" t="s">
        <v>10</v>
      </c>
      <c r="C28" s="16" t="s">
        <v>42</v>
      </c>
      <c r="D28" s="28">
        <v>500000</v>
      </c>
      <c r="E28" s="32"/>
      <c r="F28" s="30">
        <f t="shared" si="1"/>
        <v>0</v>
      </c>
      <c r="G28" s="30">
        <f t="shared" si="0"/>
        <v>0</v>
      </c>
      <c r="I28" s="78"/>
      <c r="J28" s="226"/>
      <c r="K28" s="226"/>
      <c r="L28" s="226"/>
      <c r="M28" s="78"/>
      <c r="N28" s="78"/>
      <c r="O28" s="78"/>
      <c r="P28" s="78"/>
      <c r="Q28" s="92"/>
    </row>
    <row r="29" spans="1:17" ht="15.75" thickBot="1">
      <c r="A29" s="10" t="s">
        <v>7</v>
      </c>
      <c r="B29" s="11" t="s">
        <v>10</v>
      </c>
      <c r="C29" s="16" t="s">
        <v>42</v>
      </c>
      <c r="D29" s="28">
        <f>M21+M26</f>
        <v>4552147.1899999995</v>
      </c>
      <c r="E29" s="32"/>
      <c r="F29" s="30">
        <f t="shared" si="1"/>
        <v>0</v>
      </c>
      <c r="G29" s="30">
        <f t="shared" si="0"/>
        <v>0</v>
      </c>
      <c r="I29" s="78"/>
      <c r="J29" s="156"/>
      <c r="K29" s="156"/>
      <c r="L29" s="156"/>
      <c r="M29" s="78"/>
      <c r="N29" s="78"/>
      <c r="O29" s="78"/>
      <c r="P29" s="78"/>
      <c r="Q29" s="92"/>
    </row>
    <row r="30" spans="1:17" ht="15.75" thickBot="1">
      <c r="A30" s="10" t="s">
        <v>14</v>
      </c>
      <c r="B30" s="11" t="s">
        <v>10</v>
      </c>
      <c r="C30" s="16" t="s">
        <v>42</v>
      </c>
      <c r="D30" s="28">
        <f>M20</f>
        <v>187062.34</v>
      </c>
      <c r="E30" s="32"/>
      <c r="F30" s="30">
        <f t="shared" si="1"/>
        <v>0</v>
      </c>
      <c r="G30" s="30">
        <f t="shared" si="0"/>
        <v>0</v>
      </c>
      <c r="I30" s="232" t="s">
        <v>113</v>
      </c>
      <c r="J30" s="233"/>
      <c r="K30" s="233"/>
      <c r="L30" s="234"/>
      <c r="M30" s="235" t="s">
        <v>50</v>
      </c>
      <c r="N30" s="236"/>
      <c r="O30" s="78"/>
      <c r="P30" s="78"/>
      <c r="Q30" s="92"/>
    </row>
    <row r="31" spans="1:17" ht="15.75" thickBot="1">
      <c r="A31" s="12" t="s">
        <v>15</v>
      </c>
      <c r="B31" s="13">
        <v>1500</v>
      </c>
      <c r="C31" s="16" t="s">
        <v>42</v>
      </c>
      <c r="D31" s="28">
        <v>300000</v>
      </c>
      <c r="E31" s="33"/>
      <c r="F31" s="30">
        <f t="shared" si="1"/>
        <v>0</v>
      </c>
      <c r="G31" s="30">
        <f t="shared" si="0"/>
        <v>0</v>
      </c>
      <c r="I31" s="227" t="s">
        <v>102</v>
      </c>
      <c r="J31" s="228"/>
      <c r="K31" s="228"/>
      <c r="L31" s="228"/>
      <c r="M31" s="228"/>
      <c r="N31" s="229"/>
      <c r="O31" s="78"/>
      <c r="P31" s="78"/>
      <c r="Q31" s="92"/>
    </row>
    <row r="32" spans="1:17" ht="15.75" thickBot="1">
      <c r="A32" s="25"/>
      <c r="B32" s="23"/>
      <c r="C32" s="244" t="s">
        <v>78</v>
      </c>
      <c r="D32" s="245"/>
      <c r="E32" s="245"/>
      <c r="F32" s="246"/>
      <c r="G32" s="141">
        <f>SUM(G14:G31)</f>
        <v>0</v>
      </c>
      <c r="I32" s="81" t="s">
        <v>103</v>
      </c>
      <c r="J32" s="143" t="s">
        <v>160</v>
      </c>
      <c r="K32" s="144"/>
      <c r="L32" s="145"/>
      <c r="M32" s="146">
        <v>200000</v>
      </c>
      <c r="N32" s="147"/>
      <c r="O32" s="78"/>
      <c r="P32" s="78"/>
      <c r="Q32" s="92"/>
    </row>
    <row r="33" spans="1:17" ht="15">
      <c r="A33" s="139"/>
      <c r="B33" s="24"/>
      <c r="C33" s="67"/>
      <c r="D33" s="67"/>
      <c r="E33" s="67"/>
      <c r="F33" s="67"/>
      <c r="G33" s="140"/>
      <c r="I33" s="81" t="s">
        <v>105</v>
      </c>
      <c r="J33" s="143" t="s">
        <v>114</v>
      </c>
      <c r="K33" s="144"/>
      <c r="L33" s="145"/>
      <c r="M33" s="146">
        <v>455000</v>
      </c>
      <c r="N33" s="147"/>
      <c r="O33" s="78"/>
      <c r="P33" s="78"/>
      <c r="Q33" s="92"/>
    </row>
    <row r="34" spans="1:17" ht="15">
      <c r="A34" s="7"/>
      <c r="B34" s="24"/>
      <c r="C34" s="67"/>
      <c r="D34" s="67"/>
      <c r="E34" s="67"/>
      <c r="F34" s="67"/>
      <c r="G34" s="69"/>
      <c r="I34" s="81" t="s">
        <v>107</v>
      </c>
      <c r="J34" s="143" t="s">
        <v>161</v>
      </c>
      <c r="K34" s="144"/>
      <c r="L34" s="145"/>
      <c r="M34" s="146">
        <v>33000</v>
      </c>
      <c r="N34" s="147"/>
      <c r="O34" s="78"/>
      <c r="P34" s="78"/>
      <c r="Q34" s="92"/>
    </row>
    <row r="35" spans="1:17" ht="15">
      <c r="A35" s="7"/>
      <c r="B35" s="24"/>
      <c r="C35" s="67"/>
      <c r="D35" s="67"/>
      <c r="E35" s="67"/>
      <c r="F35" s="67"/>
      <c r="G35" s="69"/>
      <c r="I35" s="81" t="s">
        <v>109</v>
      </c>
      <c r="J35" s="143" t="s">
        <v>115</v>
      </c>
      <c r="K35" s="144"/>
      <c r="L35" s="145"/>
      <c r="M35" s="146">
        <v>30000</v>
      </c>
      <c r="N35" s="147"/>
      <c r="O35" s="78"/>
      <c r="P35" s="78"/>
      <c r="Q35" s="92"/>
    </row>
    <row r="36" spans="1:17" ht="15.75" thickBot="1">
      <c r="A36" s="7"/>
      <c r="B36" s="24"/>
      <c r="C36" s="67"/>
      <c r="D36" s="67"/>
      <c r="E36" s="67"/>
      <c r="F36" s="67"/>
      <c r="G36" s="69"/>
      <c r="I36" s="148" t="s">
        <v>100</v>
      </c>
      <c r="J36" s="149"/>
      <c r="K36" s="149"/>
      <c r="L36" s="150"/>
      <c r="M36" s="151">
        <f>SUM(M32:M35)</f>
        <v>718000</v>
      </c>
      <c r="N36" s="152"/>
      <c r="O36" s="78"/>
      <c r="P36" s="78"/>
      <c r="Q36" s="92"/>
    </row>
    <row r="37" spans="1:17" ht="15">
      <c r="A37" s="7"/>
      <c r="B37" s="24"/>
      <c r="C37" s="67"/>
      <c r="D37" s="67"/>
      <c r="E37" s="67"/>
      <c r="F37" s="67"/>
      <c r="G37" s="69"/>
      <c r="I37" s="78"/>
      <c r="J37" s="78"/>
      <c r="K37" s="100"/>
      <c r="L37" s="78"/>
      <c r="M37" s="78"/>
      <c r="N37" s="78"/>
      <c r="O37" s="78"/>
      <c r="P37" s="78"/>
      <c r="Q37" s="92"/>
    </row>
    <row r="38" spans="9:14" ht="15">
      <c r="I38" s="78"/>
      <c r="J38" s="78"/>
      <c r="K38" s="100"/>
      <c r="L38" s="78"/>
      <c r="M38" s="78"/>
      <c r="N38" s="78"/>
    </row>
    <row r="39" ht="15">
      <c r="I39" s="92"/>
    </row>
    <row r="55" spans="9:10" ht="15">
      <c r="I55" s="46"/>
      <c r="J55" s="46"/>
    </row>
    <row r="72" ht="15">
      <c r="H72" s="48"/>
    </row>
    <row r="73" spans="1:19" s="48" customFormat="1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0:19" ht="15">
      <c r="J74" s="48"/>
      <c r="O74" s="48"/>
      <c r="R74" s="48"/>
      <c r="S74" s="48"/>
    </row>
    <row r="75" spans="11:17" ht="15">
      <c r="K75" s="48"/>
      <c r="L75" s="48"/>
      <c r="M75" s="48"/>
      <c r="N75" s="48"/>
      <c r="P75" s="48"/>
      <c r="Q75" s="48"/>
    </row>
    <row r="77" ht="15">
      <c r="I77" s="48"/>
    </row>
  </sheetData>
  <sheetProtection/>
  <mergeCells count="78">
    <mergeCell ref="R17:S18"/>
    <mergeCell ref="P17:Q18"/>
    <mergeCell ref="P19:Q19"/>
    <mergeCell ref="P20:Q20"/>
    <mergeCell ref="J33:L33"/>
    <mergeCell ref="J29:L29"/>
    <mergeCell ref="M21:N21"/>
    <mergeCell ref="M27:N27"/>
    <mergeCell ref="R21:S21"/>
    <mergeCell ref="R22:S22"/>
    <mergeCell ref="J34:L34"/>
    <mergeCell ref="M34:N34"/>
    <mergeCell ref="D10:D12"/>
    <mergeCell ref="D17:D18"/>
    <mergeCell ref="R19:S19"/>
    <mergeCell ref="R20:S20"/>
    <mergeCell ref="C32:F32"/>
    <mergeCell ref="J20:L20"/>
    <mergeCell ref="M20:N20"/>
    <mergeCell ref="J21:L21"/>
    <mergeCell ref="M30:N30"/>
    <mergeCell ref="P21:Q21"/>
    <mergeCell ref="P22:Q22"/>
    <mergeCell ref="M22:N22"/>
    <mergeCell ref="M23:N24"/>
    <mergeCell ref="M25:N25"/>
    <mergeCell ref="M33:N33"/>
    <mergeCell ref="G17:G18"/>
    <mergeCell ref="I27:L27"/>
    <mergeCell ref="J32:L32"/>
    <mergeCell ref="J25:L25"/>
    <mergeCell ref="J28:L28"/>
    <mergeCell ref="I31:N31"/>
    <mergeCell ref="J26:L26"/>
    <mergeCell ref="M26:N26"/>
    <mergeCell ref="I30:L30"/>
    <mergeCell ref="A1:B1"/>
    <mergeCell ref="G10:G12"/>
    <mergeCell ref="A10:A12"/>
    <mergeCell ref="B10:B12"/>
    <mergeCell ref="C10:C12"/>
    <mergeCell ref="A17:A18"/>
    <mergeCell ref="B17:B18"/>
    <mergeCell ref="C17:C18"/>
    <mergeCell ref="E17:E18"/>
    <mergeCell ref="F17:F18"/>
    <mergeCell ref="K4:K6"/>
    <mergeCell ref="J23:L24"/>
    <mergeCell ref="E10:E12"/>
    <mergeCell ref="F10:F12"/>
    <mergeCell ref="J22:L22"/>
    <mergeCell ref="I23:I24"/>
    <mergeCell ref="N7:N12"/>
    <mergeCell ref="L8:M8"/>
    <mergeCell ref="L9:M9"/>
    <mergeCell ref="L10:M10"/>
    <mergeCell ref="L11:M11"/>
    <mergeCell ref="L12:M12"/>
    <mergeCell ref="I3:Q3"/>
    <mergeCell ref="I4:I6"/>
    <mergeCell ref="J4:J6"/>
    <mergeCell ref="L4:N4"/>
    <mergeCell ref="O4:P4"/>
    <mergeCell ref="O5:O6"/>
    <mergeCell ref="P5:P6"/>
    <mergeCell ref="Q4:Q6"/>
    <mergeCell ref="L5:M5"/>
    <mergeCell ref="L6:M6"/>
    <mergeCell ref="J35:L35"/>
    <mergeCell ref="M35:N35"/>
    <mergeCell ref="I36:L36"/>
    <mergeCell ref="M36:N36"/>
    <mergeCell ref="L7:M7"/>
    <mergeCell ref="I13:P13"/>
    <mergeCell ref="I19:N19"/>
    <mergeCell ref="I17:L18"/>
    <mergeCell ref="M17:N18"/>
    <mergeCell ref="M32:N32"/>
  </mergeCells>
  <printOptions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2"/>
  <sheetViews>
    <sheetView zoomScalePageLayoutView="0" workbookViewId="0" topLeftCell="A13">
      <selection activeCell="C46" sqref="C46"/>
    </sheetView>
  </sheetViews>
  <sheetFormatPr defaultColWidth="9.140625" defaultRowHeight="15"/>
  <cols>
    <col min="1" max="1" width="55.7109375" style="78" customWidth="1"/>
    <col min="2" max="2" width="15.8515625" style="93" customWidth="1"/>
    <col min="3" max="3" width="9.140625" style="77" customWidth="1"/>
    <col min="4" max="4" width="11.00390625" style="77" customWidth="1"/>
    <col min="5" max="16384" width="9.140625" style="77" customWidth="1"/>
  </cols>
  <sheetData>
    <row r="1" spans="1:6" s="76" customFormat="1" ht="15.75">
      <c r="A1" s="208" t="s">
        <v>29</v>
      </c>
      <c r="B1" s="208"/>
      <c r="C1" s="208"/>
      <c r="D1" s="49"/>
      <c r="E1" s="49"/>
      <c r="F1" s="49"/>
    </row>
    <row r="2" spans="1:6" s="76" customFormat="1" ht="15.75" thickBot="1">
      <c r="A2" s="49"/>
      <c r="B2" s="49"/>
      <c r="C2" s="49"/>
      <c r="D2" s="49"/>
      <c r="E2" s="49"/>
      <c r="F2" s="49"/>
    </row>
    <row r="3" spans="1:6" s="76" customFormat="1" ht="12.75">
      <c r="A3" s="272" t="s">
        <v>37</v>
      </c>
      <c r="B3" s="275" t="s">
        <v>16</v>
      </c>
      <c r="C3" s="275" t="s">
        <v>51</v>
      </c>
      <c r="D3" s="203" t="s">
        <v>52</v>
      </c>
      <c r="E3" s="203" t="s">
        <v>36</v>
      </c>
      <c r="F3" s="203" t="s">
        <v>35</v>
      </c>
    </row>
    <row r="4" spans="1:6" s="76" customFormat="1" ht="12.75">
      <c r="A4" s="273"/>
      <c r="B4" s="276"/>
      <c r="C4" s="276"/>
      <c r="D4" s="204"/>
      <c r="E4" s="204"/>
      <c r="F4" s="204"/>
    </row>
    <row r="5" spans="1:6" s="76" customFormat="1" ht="13.5" thickBot="1">
      <c r="A5" s="274"/>
      <c r="B5" s="277"/>
      <c r="C5" s="277"/>
      <c r="D5" s="205"/>
      <c r="E5" s="205"/>
      <c r="F5" s="205"/>
    </row>
    <row r="6" spans="1:6" s="76" customFormat="1" ht="13.5" thickBot="1">
      <c r="A6" s="18">
        <v>1</v>
      </c>
      <c r="B6" s="17">
        <v>2</v>
      </c>
      <c r="C6" s="18">
        <v>3</v>
      </c>
      <c r="D6" s="19">
        <v>4</v>
      </c>
      <c r="E6" s="19">
        <v>5</v>
      </c>
      <c r="F6" s="19" t="s">
        <v>72</v>
      </c>
    </row>
    <row r="7" spans="1:6" s="76" customFormat="1" ht="15" customHeight="1" thickBot="1">
      <c r="A7" s="258" t="s">
        <v>123</v>
      </c>
      <c r="B7" s="259"/>
      <c r="C7" s="259"/>
      <c r="D7" s="259"/>
      <c r="E7" s="259"/>
      <c r="F7" s="259"/>
    </row>
    <row r="8" spans="1:6" ht="12.75">
      <c r="A8" s="120" t="s">
        <v>119</v>
      </c>
      <c r="B8" s="263" t="s">
        <v>152</v>
      </c>
      <c r="C8" s="36" t="s">
        <v>42</v>
      </c>
      <c r="D8" s="121">
        <v>500000</v>
      </c>
      <c r="E8" s="38"/>
      <c r="F8" s="127">
        <f>E8</f>
        <v>0</v>
      </c>
    </row>
    <row r="9" spans="1:6" s="78" customFormat="1" ht="15" customHeight="1">
      <c r="A9" s="122" t="s">
        <v>120</v>
      </c>
      <c r="B9" s="264"/>
      <c r="C9" s="37" t="s">
        <v>42</v>
      </c>
      <c r="D9" s="28">
        <v>350000</v>
      </c>
      <c r="E9" s="39"/>
      <c r="F9" s="128">
        <f>E9</f>
        <v>0</v>
      </c>
    </row>
    <row r="10" spans="1:6" ht="15" customHeight="1">
      <c r="A10" s="66" t="s">
        <v>122</v>
      </c>
      <c r="B10" s="264"/>
      <c r="C10" s="37" t="s">
        <v>42</v>
      </c>
      <c r="D10" s="28">
        <v>50000</v>
      </c>
      <c r="E10" s="39"/>
      <c r="F10" s="128">
        <f>E10</f>
        <v>0</v>
      </c>
    </row>
    <row r="11" spans="1:6" ht="15.75" customHeight="1" thickBot="1">
      <c r="A11" s="123" t="s">
        <v>148</v>
      </c>
      <c r="B11" s="265"/>
      <c r="C11" s="124" t="s">
        <v>42</v>
      </c>
      <c r="D11" s="125">
        <v>500000</v>
      </c>
      <c r="E11" s="126"/>
      <c r="F11" s="129">
        <f>E11</f>
        <v>0</v>
      </c>
    </row>
    <row r="12" spans="1:6" ht="13.5" thickBot="1">
      <c r="A12" s="244" t="s">
        <v>78</v>
      </c>
      <c r="B12" s="245"/>
      <c r="C12" s="245"/>
      <c r="D12" s="245"/>
      <c r="E12" s="246"/>
      <c r="F12" s="43">
        <f>SUM(F8:F11)</f>
        <v>0</v>
      </c>
    </row>
    <row r="13" spans="1:6" ht="13.5" thickBot="1">
      <c r="A13" s="258" t="s">
        <v>124</v>
      </c>
      <c r="B13" s="259"/>
      <c r="C13" s="259"/>
      <c r="D13" s="259"/>
      <c r="E13" s="259"/>
      <c r="F13" s="259"/>
    </row>
    <row r="14" spans="1:6" ht="15.75" customHeight="1">
      <c r="A14" s="104" t="s">
        <v>138</v>
      </c>
      <c r="B14" s="261" t="s">
        <v>19</v>
      </c>
      <c r="C14" s="37" t="s">
        <v>42</v>
      </c>
      <c r="D14" s="44">
        <v>500000</v>
      </c>
      <c r="E14" s="39"/>
      <c r="F14" s="42">
        <f>E14</f>
        <v>0</v>
      </c>
    </row>
    <row r="15" spans="1:6" ht="13.5" thickBot="1">
      <c r="A15" s="105" t="s">
        <v>139</v>
      </c>
      <c r="B15" s="262"/>
      <c r="C15" s="37" t="s">
        <v>42</v>
      </c>
      <c r="D15" s="44">
        <v>250000</v>
      </c>
      <c r="E15" s="39"/>
      <c r="F15" s="42">
        <f>E15</f>
        <v>0</v>
      </c>
    </row>
    <row r="16" spans="1:6" ht="13.5" thickBot="1">
      <c r="A16" s="244" t="s">
        <v>78</v>
      </c>
      <c r="B16" s="245"/>
      <c r="C16" s="245"/>
      <c r="D16" s="245"/>
      <c r="E16" s="246"/>
      <c r="F16" s="43">
        <f>SUM(F14:F15)</f>
        <v>0</v>
      </c>
    </row>
    <row r="17" spans="1:6" ht="13.5" thickBot="1">
      <c r="A17" s="244" t="s">
        <v>165</v>
      </c>
      <c r="B17" s="245"/>
      <c r="C17" s="245"/>
      <c r="D17" s="245"/>
      <c r="E17" s="246"/>
      <c r="F17" s="43">
        <f>SUM(F15:F16)</f>
        <v>0</v>
      </c>
    </row>
    <row r="18" spans="1:6" ht="12.75">
      <c r="A18" s="22"/>
      <c r="B18" s="22"/>
      <c r="C18" s="26"/>
      <c r="D18" s="9"/>
      <c r="E18" s="9"/>
      <c r="F18" s="9"/>
    </row>
    <row r="19" spans="1:6" ht="12.75">
      <c r="A19" s="260" t="s">
        <v>164</v>
      </c>
      <c r="B19" s="260"/>
      <c r="C19" s="260"/>
      <c r="D19" s="260"/>
      <c r="E19" s="260"/>
      <c r="F19" s="260"/>
    </row>
    <row r="20" spans="1:6" ht="13.5" thickBot="1">
      <c r="A20" s="22"/>
      <c r="B20" s="22"/>
      <c r="C20" s="26"/>
      <c r="D20" s="9"/>
      <c r="E20" s="9"/>
      <c r="F20" s="9"/>
    </row>
    <row r="21" spans="1:9" ht="12.75">
      <c r="A21" s="255" t="s">
        <v>168</v>
      </c>
      <c r="B21" s="256"/>
      <c r="C21" s="256"/>
      <c r="D21" s="256"/>
      <c r="E21" s="256"/>
      <c r="F21" s="257"/>
      <c r="I21" s="78"/>
    </row>
    <row r="22" spans="1:9" s="94" customFormat="1" ht="12.75">
      <c r="A22" s="266" t="s">
        <v>125</v>
      </c>
      <c r="B22" s="267"/>
      <c r="C22" s="267"/>
      <c r="D22" s="267"/>
      <c r="E22" s="267"/>
      <c r="F22" s="268"/>
      <c r="G22" s="77"/>
      <c r="H22" s="77"/>
      <c r="I22" s="77"/>
    </row>
    <row r="23" spans="1:6" ht="12.75">
      <c r="A23" s="266" t="s">
        <v>169</v>
      </c>
      <c r="B23" s="267"/>
      <c r="C23" s="267"/>
      <c r="D23" s="267"/>
      <c r="E23" s="267"/>
      <c r="F23" s="268"/>
    </row>
    <row r="24" spans="1:6" ht="13.5" thickBot="1">
      <c r="A24" s="269" t="s">
        <v>170</v>
      </c>
      <c r="B24" s="270"/>
      <c r="C24" s="270"/>
      <c r="D24" s="270"/>
      <c r="E24" s="270"/>
      <c r="F24" s="271"/>
    </row>
    <row r="25" spans="1:6" ht="15">
      <c r="A25" s="49"/>
      <c r="B25" s="49"/>
      <c r="C25" s="49"/>
      <c r="D25" s="49"/>
      <c r="E25" s="49"/>
      <c r="F25" s="49"/>
    </row>
    <row r="26" spans="1:8" ht="12.75">
      <c r="A26" s="106" t="s">
        <v>126</v>
      </c>
      <c r="B26" s="110"/>
      <c r="C26" s="111"/>
      <c r="D26" s="112"/>
      <c r="E26" s="112"/>
      <c r="F26" s="94"/>
      <c r="G26" s="94"/>
      <c r="H26" s="94"/>
    </row>
    <row r="27" spans="1:9" s="78" customFormat="1" ht="12.75">
      <c r="A27" s="108" t="s">
        <v>135</v>
      </c>
      <c r="B27" s="108" t="s">
        <v>136</v>
      </c>
      <c r="C27" s="113" t="s">
        <v>137</v>
      </c>
      <c r="D27" s="114"/>
      <c r="E27" s="114"/>
      <c r="F27" s="77"/>
      <c r="G27" s="77"/>
      <c r="H27" s="77"/>
      <c r="I27" s="77"/>
    </row>
    <row r="28" spans="1:5" ht="12.75">
      <c r="A28" s="107" t="s">
        <v>127</v>
      </c>
      <c r="B28" s="109">
        <v>2</v>
      </c>
      <c r="C28" s="115" t="s">
        <v>121</v>
      </c>
      <c r="D28" s="114"/>
      <c r="E28" s="114"/>
    </row>
    <row r="29" spans="1:9" ht="12.75">
      <c r="A29" s="107" t="s">
        <v>128</v>
      </c>
      <c r="B29" s="109">
        <v>3</v>
      </c>
      <c r="C29" s="115" t="s">
        <v>121</v>
      </c>
      <c r="D29" s="114"/>
      <c r="E29" s="114"/>
      <c r="I29" s="78"/>
    </row>
    <row r="30" spans="1:5" ht="12.75">
      <c r="A30" s="107" t="s">
        <v>129</v>
      </c>
      <c r="B30" s="109">
        <v>1</v>
      </c>
      <c r="C30" s="115" t="s">
        <v>121</v>
      </c>
      <c r="D30" s="114"/>
      <c r="E30" s="114"/>
    </row>
    <row r="31" spans="1:5" ht="12.75">
      <c r="A31" s="107" t="s">
        <v>130</v>
      </c>
      <c r="B31" s="109">
        <v>1</v>
      </c>
      <c r="C31" s="115" t="s">
        <v>121</v>
      </c>
      <c r="D31" s="114"/>
      <c r="E31" s="114"/>
    </row>
    <row r="32" spans="1:5" ht="12.75">
      <c r="A32" s="107" t="s">
        <v>131</v>
      </c>
      <c r="B32" s="109">
        <v>5</v>
      </c>
      <c r="C32" s="115" t="s">
        <v>134</v>
      </c>
      <c r="D32" s="114"/>
      <c r="E32" s="114"/>
    </row>
    <row r="33" spans="1:9" s="78" customFormat="1" ht="12.75">
      <c r="A33" s="107" t="s">
        <v>132</v>
      </c>
      <c r="B33" s="109">
        <v>21</v>
      </c>
      <c r="C33" s="115" t="s">
        <v>134</v>
      </c>
      <c r="D33" s="114"/>
      <c r="E33" s="114"/>
      <c r="F33" s="77"/>
      <c r="G33" s="77"/>
      <c r="H33" s="77"/>
      <c r="I33" s="77"/>
    </row>
    <row r="34" spans="1:5" ht="12.75">
      <c r="A34" s="107" t="s">
        <v>163</v>
      </c>
      <c r="B34" s="109">
        <v>4</v>
      </c>
      <c r="C34" s="115" t="s">
        <v>134</v>
      </c>
      <c r="D34" s="114"/>
      <c r="E34" s="114"/>
    </row>
    <row r="35" spans="1:5" ht="12.75">
      <c r="A35" s="117" t="s">
        <v>133</v>
      </c>
      <c r="B35" s="108">
        <f>SUM(B28:B34)</f>
        <v>37</v>
      </c>
      <c r="C35" s="116"/>
      <c r="D35" s="114"/>
      <c r="E35" s="114"/>
    </row>
    <row r="43" ht="12.75">
      <c r="I43" s="78"/>
    </row>
    <row r="48" ht="12.75">
      <c r="I48" s="101"/>
    </row>
    <row r="49" spans="2:9" s="78" customFormat="1" ht="12.75">
      <c r="B49" s="93"/>
      <c r="D49" s="77"/>
      <c r="E49" s="77"/>
      <c r="F49" s="77"/>
      <c r="G49" s="77"/>
      <c r="H49" s="77"/>
      <c r="I49" s="77"/>
    </row>
    <row r="53" spans="4:8" ht="12.75">
      <c r="D53" s="78"/>
      <c r="E53" s="78"/>
      <c r="F53" s="78"/>
      <c r="G53" s="78"/>
      <c r="H53" s="78"/>
    </row>
    <row r="54" spans="1:9" s="101" customFormat="1" ht="12.75">
      <c r="A54" s="78"/>
      <c r="B54" s="93"/>
      <c r="D54" s="77"/>
      <c r="E54" s="77"/>
      <c r="F54" s="77"/>
      <c r="G54" s="77"/>
      <c r="H54" s="77"/>
      <c r="I54" s="77"/>
    </row>
    <row r="58" spans="4:9" ht="12.75">
      <c r="D58" s="101"/>
      <c r="E58" s="101"/>
      <c r="F58" s="101"/>
      <c r="G58" s="101"/>
      <c r="H58" s="101"/>
      <c r="I58" s="78"/>
    </row>
    <row r="60" ht="12.75">
      <c r="I60" s="78"/>
    </row>
    <row r="64" spans="2:9" s="78" customFormat="1" ht="12.75">
      <c r="B64" s="93"/>
      <c r="D64" s="77"/>
      <c r="E64" s="77"/>
      <c r="F64" s="77"/>
      <c r="G64" s="77"/>
      <c r="H64" s="77"/>
      <c r="I64" s="77"/>
    </row>
    <row r="66" spans="2:9" s="78" customFormat="1" ht="12.75">
      <c r="B66" s="93"/>
      <c r="D66" s="77"/>
      <c r="E66" s="77"/>
      <c r="F66" s="77"/>
      <c r="G66" s="77"/>
      <c r="H66" s="77"/>
      <c r="I66" s="77"/>
    </row>
    <row r="68" spans="4:9" ht="12.75">
      <c r="D68" s="78"/>
      <c r="E68" s="78"/>
      <c r="F68" s="78"/>
      <c r="G68" s="78"/>
      <c r="H68" s="78"/>
      <c r="I68" s="78"/>
    </row>
    <row r="70" spans="4:8" ht="12.75">
      <c r="D70" s="78"/>
      <c r="E70" s="78"/>
      <c r="F70" s="78"/>
      <c r="G70" s="78"/>
      <c r="H70" s="78"/>
    </row>
    <row r="74" spans="2:9" s="78" customFormat="1" ht="12.75">
      <c r="B74" s="93"/>
      <c r="D74" s="77"/>
      <c r="E74" s="77"/>
      <c r="F74" s="77"/>
      <c r="G74" s="77"/>
      <c r="H74" s="77"/>
      <c r="I74" s="77"/>
    </row>
    <row r="78" spans="4:8" ht="12.75">
      <c r="D78" s="78"/>
      <c r="E78" s="78"/>
      <c r="F78" s="78"/>
      <c r="G78" s="78"/>
      <c r="H78" s="78"/>
    </row>
    <row r="83" ht="12.75">
      <c r="I83" s="78"/>
    </row>
    <row r="86" ht="12.75">
      <c r="I86" s="78"/>
    </row>
    <row r="87" ht="12.75">
      <c r="I87" s="78"/>
    </row>
    <row r="89" spans="2:9" s="78" customFormat="1" ht="12.75">
      <c r="B89" s="93"/>
      <c r="D89" s="77"/>
      <c r="E89" s="77"/>
      <c r="F89" s="77"/>
      <c r="G89" s="77"/>
      <c r="H89" s="77"/>
      <c r="I89" s="77"/>
    </row>
    <row r="91" ht="12.75">
      <c r="I91" s="101"/>
    </row>
    <row r="92" spans="2:9" s="78" customFormat="1" ht="12.75">
      <c r="B92" s="93"/>
      <c r="D92" s="77"/>
      <c r="E92" s="77"/>
      <c r="F92" s="77"/>
      <c r="G92" s="77"/>
      <c r="H92" s="77"/>
      <c r="I92" s="77"/>
    </row>
    <row r="93" spans="2:9" s="78" customFormat="1" ht="12.75">
      <c r="B93" s="93"/>
      <c r="I93" s="77"/>
    </row>
    <row r="94" ht="12.75">
      <c r="I94" s="78"/>
    </row>
    <row r="96" spans="4:8" ht="12.75">
      <c r="D96" s="78"/>
      <c r="E96" s="78"/>
      <c r="F96" s="78"/>
      <c r="G96" s="78"/>
      <c r="H96" s="78"/>
    </row>
    <row r="97" spans="1:9" s="101" customFormat="1" ht="12.75">
      <c r="A97" s="78"/>
      <c r="B97" s="93"/>
      <c r="D97" s="78"/>
      <c r="E97" s="78"/>
      <c r="F97" s="78"/>
      <c r="G97" s="78"/>
      <c r="H97" s="78"/>
      <c r="I97" s="77"/>
    </row>
    <row r="100" spans="2:9" s="78" customFormat="1" ht="12.75">
      <c r="B100" s="93"/>
      <c r="D100" s="77"/>
      <c r="E100" s="77"/>
      <c r="F100" s="77"/>
      <c r="G100" s="77"/>
      <c r="H100" s="77"/>
      <c r="I100" s="77"/>
    </row>
    <row r="101" spans="4:8" ht="12.75">
      <c r="D101" s="101"/>
      <c r="E101" s="101"/>
      <c r="F101" s="101"/>
      <c r="G101" s="101"/>
      <c r="H101" s="101"/>
    </row>
    <row r="104" spans="4:8" ht="12.75">
      <c r="D104" s="78"/>
      <c r="E104" s="78"/>
      <c r="F104" s="78"/>
      <c r="G104" s="78"/>
      <c r="H104" s="78"/>
    </row>
    <row r="117" ht="12.75">
      <c r="I117" s="102"/>
    </row>
    <row r="123" spans="1:9" s="102" customFormat="1" ht="12.75">
      <c r="A123" s="78"/>
      <c r="B123" s="93"/>
      <c r="D123" s="77"/>
      <c r="E123" s="77"/>
      <c r="F123" s="77"/>
      <c r="G123" s="77"/>
      <c r="H123" s="77"/>
      <c r="I123" s="77"/>
    </row>
    <row r="127" spans="4:8" ht="12.75">
      <c r="D127" s="102"/>
      <c r="E127" s="102"/>
      <c r="F127" s="102"/>
      <c r="G127" s="102"/>
      <c r="H127" s="102"/>
    </row>
    <row r="132" ht="12.75">
      <c r="I132" s="103"/>
    </row>
    <row r="138" spans="1:9" s="103" customFormat="1" ht="12.75">
      <c r="A138" s="78"/>
      <c r="B138" s="93"/>
      <c r="D138" s="77"/>
      <c r="E138" s="77"/>
      <c r="F138" s="77"/>
      <c r="G138" s="77"/>
      <c r="H138" s="77"/>
      <c r="I138" s="77"/>
    </row>
    <row r="142" spans="4:8" ht="12.75">
      <c r="D142" s="103"/>
      <c r="E142" s="103"/>
      <c r="F142" s="103"/>
      <c r="G142" s="103"/>
      <c r="H142" s="103"/>
    </row>
  </sheetData>
  <sheetProtection/>
  <mergeCells count="19">
    <mergeCell ref="A22:F22"/>
    <mergeCell ref="A23:F23"/>
    <mergeCell ref="A24:F24"/>
    <mergeCell ref="A1:C1"/>
    <mergeCell ref="A3:A5"/>
    <mergeCell ref="B3:B5"/>
    <mergeCell ref="C3:C5"/>
    <mergeCell ref="D3:D5"/>
    <mergeCell ref="E3:E5"/>
    <mergeCell ref="F3:F5"/>
    <mergeCell ref="A12:E12"/>
    <mergeCell ref="A21:F21"/>
    <mergeCell ref="A7:F7"/>
    <mergeCell ref="A13:F13"/>
    <mergeCell ref="A16:E16"/>
    <mergeCell ref="A19:F19"/>
    <mergeCell ref="B14:B15"/>
    <mergeCell ref="B8:B11"/>
    <mergeCell ref="A17:E1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4.140625" style="0" customWidth="1"/>
    <col min="2" max="2" width="13.00390625" style="0" customWidth="1"/>
    <col min="3" max="3" width="12.7109375" style="0" customWidth="1"/>
  </cols>
  <sheetData>
    <row r="1" spans="1:7" ht="15.75">
      <c r="A1" s="281" t="s">
        <v>38</v>
      </c>
      <c r="B1" s="281"/>
      <c r="C1" s="281"/>
      <c r="D1" s="281"/>
      <c r="E1" s="281"/>
      <c r="F1" s="281"/>
      <c r="G1" s="281"/>
    </row>
    <row r="2" spans="1:7" ht="15.75" thickBot="1">
      <c r="A2" s="49"/>
      <c r="B2" s="49"/>
      <c r="C2" s="49"/>
      <c r="D2" s="49"/>
      <c r="E2" s="49"/>
      <c r="F2" s="49"/>
      <c r="G2" s="49"/>
    </row>
    <row r="3" spans="1:7" ht="15">
      <c r="A3" s="272" t="s">
        <v>39</v>
      </c>
      <c r="B3" s="282" t="s">
        <v>1</v>
      </c>
      <c r="C3" s="275" t="s">
        <v>76</v>
      </c>
      <c r="D3" s="203" t="s">
        <v>34</v>
      </c>
      <c r="E3" s="203" t="s">
        <v>33</v>
      </c>
      <c r="F3" s="203" t="s">
        <v>36</v>
      </c>
      <c r="G3" s="203" t="s">
        <v>35</v>
      </c>
    </row>
    <row r="4" spans="1:7" ht="15">
      <c r="A4" s="273"/>
      <c r="B4" s="283"/>
      <c r="C4" s="276"/>
      <c r="D4" s="204"/>
      <c r="E4" s="204"/>
      <c r="F4" s="204"/>
      <c r="G4" s="204"/>
    </row>
    <row r="5" spans="1:7" ht="15.75" thickBot="1">
      <c r="A5" s="274"/>
      <c r="B5" s="284"/>
      <c r="C5" s="277"/>
      <c r="D5" s="205"/>
      <c r="E5" s="205"/>
      <c r="F5" s="205"/>
      <c r="G5" s="205"/>
    </row>
    <row r="6" spans="1:7" ht="15.75" thickBot="1">
      <c r="A6" s="18">
        <v>1</v>
      </c>
      <c r="B6" s="17">
        <v>2</v>
      </c>
      <c r="C6" s="18">
        <v>3</v>
      </c>
      <c r="D6" s="19">
        <v>4</v>
      </c>
      <c r="E6" s="19">
        <v>5</v>
      </c>
      <c r="F6" s="19">
        <v>6</v>
      </c>
      <c r="G6" s="19" t="s">
        <v>71</v>
      </c>
    </row>
    <row r="7" spans="1:7" ht="15">
      <c r="A7" s="1" t="s">
        <v>2</v>
      </c>
      <c r="B7" s="2">
        <v>80000</v>
      </c>
      <c r="C7" s="278" t="s">
        <v>77</v>
      </c>
      <c r="D7" s="20" t="s">
        <v>40</v>
      </c>
      <c r="E7" s="15">
        <v>89</v>
      </c>
      <c r="F7" s="38"/>
      <c r="G7" s="41">
        <f>F7*E7</f>
        <v>0</v>
      </c>
    </row>
    <row r="8" spans="1:7" ht="15">
      <c r="A8" s="3" t="s">
        <v>3</v>
      </c>
      <c r="B8" s="2">
        <v>40000</v>
      </c>
      <c r="C8" s="279"/>
      <c r="D8" s="21" t="s">
        <v>40</v>
      </c>
      <c r="E8" s="72">
        <v>89</v>
      </c>
      <c r="F8" s="40"/>
      <c r="G8" s="45">
        <f>F8*E8</f>
        <v>0</v>
      </c>
    </row>
    <row r="9" spans="1:7" ht="15">
      <c r="A9" s="3" t="s">
        <v>4</v>
      </c>
      <c r="B9" s="2">
        <v>160000</v>
      </c>
      <c r="C9" s="279"/>
      <c r="D9" s="21" t="s">
        <v>40</v>
      </c>
      <c r="E9" s="72">
        <v>89</v>
      </c>
      <c r="F9" s="40"/>
      <c r="G9" s="45">
        <f>F9*E9</f>
        <v>0</v>
      </c>
    </row>
    <row r="10" spans="1:7" ht="15">
      <c r="A10" s="3" t="s">
        <v>74</v>
      </c>
      <c r="B10" s="2">
        <v>150</v>
      </c>
      <c r="C10" s="279"/>
      <c r="D10" s="21" t="s">
        <v>40</v>
      </c>
      <c r="E10" s="72">
        <v>89</v>
      </c>
      <c r="F10" s="40"/>
      <c r="G10" s="45">
        <f>F10*E10</f>
        <v>0</v>
      </c>
    </row>
    <row r="11" spans="1:7" ht="15.75" thickBot="1">
      <c r="A11" s="3" t="s">
        <v>75</v>
      </c>
      <c r="B11" s="2">
        <v>50</v>
      </c>
      <c r="C11" s="280"/>
      <c r="D11" s="21" t="s">
        <v>40</v>
      </c>
      <c r="E11" s="72">
        <v>89</v>
      </c>
      <c r="F11" s="40"/>
      <c r="G11" s="45">
        <f>F11*E11</f>
        <v>0</v>
      </c>
    </row>
    <row r="12" spans="1:7" ht="15.75" thickBot="1">
      <c r="A12" s="244" t="s">
        <v>78</v>
      </c>
      <c r="B12" s="245"/>
      <c r="C12" s="245"/>
      <c r="D12" s="245"/>
      <c r="E12" s="245"/>
      <c r="F12" s="246"/>
      <c r="G12" s="47">
        <f>SUM(G7:G11)</f>
        <v>0</v>
      </c>
    </row>
  </sheetData>
  <sheetProtection/>
  <mergeCells count="10">
    <mergeCell ref="C7:C11"/>
    <mergeCell ref="A12:F12"/>
    <mergeCell ref="A1:G1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PageLayoutView="0" workbookViewId="0" topLeftCell="A1">
      <selection activeCell="A19" sqref="A19:J19"/>
    </sheetView>
  </sheetViews>
  <sheetFormatPr defaultColWidth="9.140625" defaultRowHeight="15"/>
  <cols>
    <col min="1" max="1" width="24.140625" style="0" customWidth="1"/>
    <col min="8" max="8" width="10.00390625" style="0" customWidth="1"/>
    <col min="9" max="9" width="10.28125" style="0" customWidth="1"/>
  </cols>
  <sheetData>
    <row r="1" spans="1:12" ht="15.75">
      <c r="A1" s="302" t="s">
        <v>140</v>
      </c>
      <c r="B1" s="302"/>
      <c r="C1" s="302"/>
      <c r="D1" s="302"/>
      <c r="E1" s="49"/>
      <c r="F1" s="49"/>
      <c r="G1" s="49"/>
      <c r="H1" s="49"/>
      <c r="I1" s="49"/>
      <c r="J1" s="49"/>
      <c r="K1" s="49"/>
      <c r="L1" s="49"/>
    </row>
    <row r="2" spans="1:12" ht="16.5" thickBot="1">
      <c r="A2" s="71"/>
      <c r="B2" s="71"/>
      <c r="C2" s="71"/>
      <c r="D2" s="71"/>
      <c r="E2" s="49"/>
      <c r="F2" s="49"/>
      <c r="G2" s="49"/>
      <c r="H2" s="49"/>
      <c r="I2" s="49"/>
      <c r="J2" s="49"/>
      <c r="K2" s="49"/>
      <c r="L2" s="49"/>
    </row>
    <row r="3" spans="1:12" ht="15.75" thickBot="1">
      <c r="A3" s="288" t="s">
        <v>53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90"/>
    </row>
    <row r="4" spans="1:12" ht="15">
      <c r="A4" s="303" t="s">
        <v>54</v>
      </c>
      <c r="B4" s="295" t="s">
        <v>25</v>
      </c>
      <c r="C4" s="295" t="s">
        <v>55</v>
      </c>
      <c r="D4" s="295" t="s">
        <v>68</v>
      </c>
      <c r="E4" s="295" t="s">
        <v>27</v>
      </c>
      <c r="F4" s="295" t="s">
        <v>67</v>
      </c>
      <c r="G4" s="295" t="s">
        <v>56</v>
      </c>
      <c r="H4" s="295" t="s">
        <v>57</v>
      </c>
      <c r="I4" s="295" t="s">
        <v>58</v>
      </c>
      <c r="J4" s="295" t="s">
        <v>59</v>
      </c>
      <c r="K4" s="296" t="s">
        <v>60</v>
      </c>
      <c r="L4" s="299" t="s">
        <v>35</v>
      </c>
    </row>
    <row r="5" spans="1:12" ht="15">
      <c r="A5" s="291"/>
      <c r="B5" s="293"/>
      <c r="C5" s="293"/>
      <c r="D5" s="293"/>
      <c r="E5" s="293"/>
      <c r="F5" s="293"/>
      <c r="G5" s="293"/>
      <c r="H5" s="293"/>
      <c r="I5" s="293"/>
      <c r="J5" s="293"/>
      <c r="K5" s="297"/>
      <c r="L5" s="300"/>
    </row>
    <row r="6" spans="1:12" ht="15">
      <c r="A6" s="292"/>
      <c r="B6" s="294"/>
      <c r="C6" s="294"/>
      <c r="D6" s="294"/>
      <c r="E6" s="294"/>
      <c r="F6" s="294"/>
      <c r="G6" s="294"/>
      <c r="H6" s="294"/>
      <c r="I6" s="294"/>
      <c r="J6" s="294"/>
      <c r="K6" s="298"/>
      <c r="L6" s="301"/>
    </row>
    <row r="7" spans="1:12" ht="18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9" t="s">
        <v>66</v>
      </c>
    </row>
    <row r="8" spans="1:12" ht="23.25">
      <c r="A8" s="50" t="s">
        <v>141</v>
      </c>
      <c r="B8" s="51" t="s">
        <v>142</v>
      </c>
      <c r="C8" s="51" t="s">
        <v>79</v>
      </c>
      <c r="D8" s="51">
        <v>92</v>
      </c>
      <c r="E8" s="52">
        <v>0.5</v>
      </c>
      <c r="F8" s="51">
        <v>9</v>
      </c>
      <c r="G8" s="51" t="s">
        <v>171</v>
      </c>
      <c r="H8" s="53"/>
      <c r="I8" s="53"/>
      <c r="J8" s="53"/>
      <c r="K8" s="53"/>
      <c r="L8" s="68">
        <f>H8+I8+J8+K8</f>
        <v>0</v>
      </c>
    </row>
    <row r="9" spans="1:12" ht="15.75" thickBot="1">
      <c r="A9" s="50" t="s">
        <v>143</v>
      </c>
      <c r="B9" s="51" t="s">
        <v>144</v>
      </c>
      <c r="C9" s="51" t="s">
        <v>145</v>
      </c>
      <c r="D9" s="51">
        <v>77</v>
      </c>
      <c r="E9" s="52">
        <v>0.5</v>
      </c>
      <c r="F9" s="51">
        <v>5</v>
      </c>
      <c r="G9" s="51" t="s">
        <v>172</v>
      </c>
      <c r="H9" s="53"/>
      <c r="I9" s="53"/>
      <c r="J9" s="53"/>
      <c r="K9" s="53"/>
      <c r="L9" s="68">
        <f>H9+I9+J9+K9</f>
        <v>0</v>
      </c>
    </row>
    <row r="10" spans="1:12" ht="15.75" thickBot="1">
      <c r="A10" s="285" t="s">
        <v>78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7"/>
      <c r="L10" s="63">
        <f>SUM(L8:L9)</f>
        <v>0</v>
      </c>
    </row>
    <row r="11" spans="1:12" ht="15.75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61"/>
    </row>
    <row r="12" spans="1:11" ht="15.75" thickBot="1">
      <c r="A12" s="288" t="s">
        <v>61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90"/>
    </row>
    <row r="13" spans="1:11" ht="15">
      <c r="A13" s="291" t="s">
        <v>24</v>
      </c>
      <c r="B13" s="293" t="s">
        <v>25</v>
      </c>
      <c r="C13" s="293" t="s">
        <v>55</v>
      </c>
      <c r="D13" s="293" t="s">
        <v>26</v>
      </c>
      <c r="E13" s="293" t="s">
        <v>62</v>
      </c>
      <c r="F13" s="293" t="s">
        <v>67</v>
      </c>
      <c r="G13" s="293" t="s">
        <v>56</v>
      </c>
      <c r="H13" s="293" t="s">
        <v>63</v>
      </c>
      <c r="I13" s="293" t="s">
        <v>64</v>
      </c>
      <c r="J13" s="295" t="s">
        <v>65</v>
      </c>
      <c r="K13" s="299" t="s">
        <v>35</v>
      </c>
    </row>
    <row r="14" spans="1:11" ht="15">
      <c r="A14" s="291"/>
      <c r="B14" s="293"/>
      <c r="C14" s="293"/>
      <c r="D14" s="293"/>
      <c r="E14" s="293"/>
      <c r="F14" s="293"/>
      <c r="G14" s="293"/>
      <c r="H14" s="293"/>
      <c r="I14" s="293"/>
      <c r="J14" s="293"/>
      <c r="K14" s="300"/>
    </row>
    <row r="15" spans="1:11" ht="15">
      <c r="A15" s="292"/>
      <c r="B15" s="294"/>
      <c r="C15" s="294"/>
      <c r="D15" s="294"/>
      <c r="E15" s="294"/>
      <c r="F15" s="294"/>
      <c r="G15" s="294"/>
      <c r="H15" s="294"/>
      <c r="I15" s="294"/>
      <c r="J15" s="294"/>
      <c r="K15" s="301"/>
    </row>
    <row r="16" spans="1:11" ht="15">
      <c r="A16" s="56">
        <v>1</v>
      </c>
      <c r="B16" s="57">
        <v>2</v>
      </c>
      <c r="C16" s="57">
        <v>3</v>
      </c>
      <c r="D16" s="57">
        <v>4</v>
      </c>
      <c r="E16" s="57">
        <v>5</v>
      </c>
      <c r="F16" s="57">
        <v>6</v>
      </c>
      <c r="G16" s="57">
        <v>7</v>
      </c>
      <c r="H16" s="57">
        <v>8</v>
      </c>
      <c r="I16" s="57">
        <v>9</v>
      </c>
      <c r="J16" s="57">
        <v>10</v>
      </c>
      <c r="K16" s="58" t="s">
        <v>69</v>
      </c>
    </row>
    <row r="17" spans="1:11" ht="15" customHeight="1">
      <c r="A17" s="50" t="s">
        <v>141</v>
      </c>
      <c r="B17" s="51" t="s">
        <v>142</v>
      </c>
      <c r="C17" s="51" t="s">
        <v>79</v>
      </c>
      <c r="D17" s="51">
        <v>92</v>
      </c>
      <c r="E17" s="52">
        <v>0.5</v>
      </c>
      <c r="F17" s="51">
        <v>9</v>
      </c>
      <c r="G17" s="51" t="s">
        <v>171</v>
      </c>
      <c r="H17" s="55">
        <v>201987.09</v>
      </c>
      <c r="I17" s="60"/>
      <c r="J17" s="53"/>
      <c r="K17" s="54">
        <f>I17+J17</f>
        <v>0</v>
      </c>
    </row>
    <row r="18" spans="1:11" ht="15.75" thickBot="1">
      <c r="A18" s="50" t="s">
        <v>143</v>
      </c>
      <c r="B18" s="51" t="s">
        <v>144</v>
      </c>
      <c r="C18" s="51" t="s">
        <v>145</v>
      </c>
      <c r="D18" s="51">
        <v>77</v>
      </c>
      <c r="E18" s="52">
        <v>0.5</v>
      </c>
      <c r="F18" s="51">
        <v>5</v>
      </c>
      <c r="G18" s="51" t="s">
        <v>172</v>
      </c>
      <c r="H18" s="55">
        <v>106500</v>
      </c>
      <c r="I18" s="60"/>
      <c r="J18" s="53"/>
      <c r="K18" s="54">
        <f>I18+J18</f>
        <v>0</v>
      </c>
    </row>
    <row r="19" spans="1:11" ht="15.75" thickBot="1">
      <c r="A19" s="285" t="s">
        <v>78</v>
      </c>
      <c r="B19" s="286"/>
      <c r="C19" s="286"/>
      <c r="D19" s="286"/>
      <c r="E19" s="286"/>
      <c r="F19" s="286"/>
      <c r="G19" s="286"/>
      <c r="H19" s="286"/>
      <c r="I19" s="286"/>
      <c r="J19" s="287"/>
      <c r="K19" s="64">
        <f>SUM(K17:K18)</f>
        <v>0</v>
      </c>
    </row>
  </sheetData>
  <sheetProtection/>
  <mergeCells count="28">
    <mergeCell ref="L4:L6"/>
    <mergeCell ref="A1:D1"/>
    <mergeCell ref="A3:L3"/>
    <mergeCell ref="A4:A6"/>
    <mergeCell ref="B4:B6"/>
    <mergeCell ref="C4:C6"/>
    <mergeCell ref="D4:D6"/>
    <mergeCell ref="E4:E6"/>
    <mergeCell ref="F4:F6"/>
    <mergeCell ref="I13:I15"/>
    <mergeCell ref="I4:I6"/>
    <mergeCell ref="J4:J6"/>
    <mergeCell ref="K4:K6"/>
    <mergeCell ref="G4:G6"/>
    <mergeCell ref="H4:H6"/>
    <mergeCell ref="J13:J15"/>
    <mergeCell ref="K13:K15"/>
    <mergeCell ref="A10:K10"/>
    <mergeCell ref="A19:J19"/>
    <mergeCell ref="A12:K12"/>
    <mergeCell ref="A13:A15"/>
    <mergeCell ref="B13:B15"/>
    <mergeCell ref="C13:C15"/>
    <mergeCell ref="D13:D15"/>
    <mergeCell ref="E13:E15"/>
    <mergeCell ref="F13:F15"/>
    <mergeCell ref="G13:G15"/>
    <mergeCell ref="H13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25"/>
  <sheetViews>
    <sheetView zoomScalePageLayoutView="0" workbookViewId="0" topLeftCell="A7">
      <selection activeCell="B14" sqref="B14:B17"/>
    </sheetView>
  </sheetViews>
  <sheetFormatPr defaultColWidth="9.140625" defaultRowHeight="15"/>
  <cols>
    <col min="1" max="1" width="60.28125" style="119" customWidth="1"/>
    <col min="2" max="2" width="41.00390625" style="119" customWidth="1"/>
    <col min="3" max="5" width="16.421875" style="119" customWidth="1"/>
    <col min="6" max="8" width="11.57421875" style="119" customWidth="1"/>
    <col min="9" max="16384" width="9.140625" style="119" customWidth="1"/>
  </cols>
  <sheetData>
    <row r="1" ht="15.75">
      <c r="A1" s="4" t="s">
        <v>41</v>
      </c>
    </row>
    <row r="2" ht="14.25" customHeight="1"/>
    <row r="4" ht="16.5" thickBot="1"/>
    <row r="5" spans="1:2" ht="32.25" thickBot="1">
      <c r="A5" s="118" t="s">
        <v>147</v>
      </c>
      <c r="B5" s="118" t="s">
        <v>146</v>
      </c>
    </row>
    <row r="6" spans="1:2" ht="15.75">
      <c r="A6" s="310" t="s">
        <v>20</v>
      </c>
      <c r="B6" s="316"/>
    </row>
    <row r="7" spans="1:2" ht="15.75">
      <c r="A7" s="311"/>
      <c r="B7" s="317"/>
    </row>
    <row r="8" spans="1:2" ht="15.75">
      <c r="A8" s="311"/>
      <c r="B8" s="317"/>
    </row>
    <row r="9" spans="1:2" ht="16.5" thickBot="1">
      <c r="A9" s="312"/>
      <c r="B9" s="318"/>
    </row>
    <row r="10" spans="1:2" ht="15.75">
      <c r="A10" s="310" t="s">
        <v>21</v>
      </c>
      <c r="B10" s="316"/>
    </row>
    <row r="11" spans="1:2" ht="15.75">
      <c r="A11" s="311"/>
      <c r="B11" s="317"/>
    </row>
    <row r="12" spans="1:2" ht="15.75">
      <c r="A12" s="311"/>
      <c r="B12" s="317"/>
    </row>
    <row r="13" spans="1:2" ht="16.5" thickBot="1">
      <c r="A13" s="312"/>
      <c r="B13" s="318"/>
    </row>
    <row r="14" spans="1:2" ht="15.75">
      <c r="A14" s="310" t="s">
        <v>22</v>
      </c>
      <c r="B14" s="316"/>
    </row>
    <row r="15" spans="1:2" ht="15.75">
      <c r="A15" s="311"/>
      <c r="B15" s="317"/>
    </row>
    <row r="16" spans="1:2" ht="15.75">
      <c r="A16" s="311"/>
      <c r="B16" s="317"/>
    </row>
    <row r="17" spans="1:2" ht="16.5" thickBot="1">
      <c r="A17" s="312"/>
      <c r="B17" s="318"/>
    </row>
    <row r="18" spans="1:2" ht="15.75">
      <c r="A18" s="313" t="s">
        <v>23</v>
      </c>
      <c r="B18" s="316"/>
    </row>
    <row r="19" spans="1:2" ht="15.75">
      <c r="A19" s="314"/>
      <c r="B19" s="317"/>
    </row>
    <row r="20" spans="1:2" ht="15.75">
      <c r="A20" s="314"/>
      <c r="B20" s="317"/>
    </row>
    <row r="21" spans="1:2" ht="16.5" thickBot="1">
      <c r="A21" s="315"/>
      <c r="B21" s="318"/>
    </row>
    <row r="22" spans="1:2" ht="15.75">
      <c r="A22" s="304" t="s">
        <v>133</v>
      </c>
      <c r="B22" s="307"/>
    </row>
    <row r="23" spans="1:2" ht="15.75">
      <c r="A23" s="305"/>
      <c r="B23" s="308"/>
    </row>
    <row r="24" spans="1:2" ht="15.75">
      <c r="A24" s="305"/>
      <c r="B24" s="308"/>
    </row>
    <row r="25" spans="1:2" ht="16.5" thickBot="1">
      <c r="A25" s="306"/>
      <c r="B25" s="309"/>
    </row>
  </sheetData>
  <sheetProtection/>
  <mergeCells count="10">
    <mergeCell ref="A22:A25"/>
    <mergeCell ref="B22:B25"/>
    <mergeCell ref="A6:A9"/>
    <mergeCell ref="A10:A13"/>
    <mergeCell ref="A14:A17"/>
    <mergeCell ref="A18:A21"/>
    <mergeCell ref="B6:B9"/>
    <mergeCell ref="B14:B17"/>
    <mergeCell ref="B18:B21"/>
    <mergeCell ref="B10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421875" style="0" customWidth="1"/>
    <col min="2" max="2" width="55.00390625" style="0" customWidth="1"/>
    <col min="3" max="3" width="12.28125" style="0" customWidth="1"/>
  </cols>
  <sheetData>
    <row r="1" ht="15">
      <c r="A1" s="130" t="s">
        <v>174</v>
      </c>
    </row>
    <row r="3" spans="1:3" ht="15">
      <c r="A3" s="134" t="s">
        <v>153</v>
      </c>
      <c r="B3" s="135" t="s">
        <v>157</v>
      </c>
      <c r="C3" s="136" t="s">
        <v>154</v>
      </c>
    </row>
    <row r="4" spans="1:3" ht="15">
      <c r="A4" s="131" t="s">
        <v>155</v>
      </c>
      <c r="B4" s="132" t="s">
        <v>159</v>
      </c>
      <c r="C4" s="133">
        <v>3200</v>
      </c>
    </row>
    <row r="5" spans="1:3" ht="15">
      <c r="A5" s="131" t="s">
        <v>155</v>
      </c>
      <c r="B5" s="132" t="s">
        <v>158</v>
      </c>
      <c r="C5" s="133">
        <v>33403.15</v>
      </c>
    </row>
    <row r="6" spans="1:3" ht="15">
      <c r="A6" s="319" t="s">
        <v>156</v>
      </c>
      <c r="B6" s="320"/>
      <c r="C6" s="133">
        <f>SUM(C4:C5)</f>
        <v>36603.15</v>
      </c>
    </row>
    <row r="7" spans="1:3" s="49" customFormat="1" ht="15">
      <c r="A7" s="142">
        <v>2019</v>
      </c>
      <c r="B7" s="132" t="s">
        <v>158</v>
      </c>
      <c r="C7" s="133">
        <v>24170.07</v>
      </c>
    </row>
    <row r="8" spans="1:3" s="49" customFormat="1" ht="15">
      <c r="A8" s="319" t="s">
        <v>162</v>
      </c>
      <c r="B8" s="320"/>
      <c r="C8" s="133">
        <v>24107.07</v>
      </c>
    </row>
    <row r="9" spans="1:3" s="49" customFormat="1" ht="15">
      <c r="A9" s="142">
        <v>2020</v>
      </c>
      <c r="B9" s="132" t="s">
        <v>158</v>
      </c>
      <c r="C9" s="133">
        <v>147493.7</v>
      </c>
    </row>
    <row r="10" spans="1:3" s="49" customFormat="1" ht="15">
      <c r="A10" s="319" t="s">
        <v>173</v>
      </c>
      <c r="B10" s="320"/>
      <c r="C10" s="133">
        <f>C9</f>
        <v>147493.7</v>
      </c>
    </row>
    <row r="11" spans="1:3" ht="15">
      <c r="A11" s="321" t="s">
        <v>100</v>
      </c>
      <c r="B11" s="322"/>
      <c r="C11" s="137">
        <f>C6+C8+C10</f>
        <v>208203.92</v>
      </c>
    </row>
  </sheetData>
  <sheetProtection/>
  <mergeCells count="4">
    <mergeCell ref="A6:B6"/>
    <mergeCell ref="A11:B11"/>
    <mergeCell ref="A8:B8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2019-01-10T14:07:42Z</cp:lastPrinted>
  <dcterms:created xsi:type="dcterms:W3CDTF">2016-02-16T14:14:54Z</dcterms:created>
  <dcterms:modified xsi:type="dcterms:W3CDTF">2021-01-15T11:04:34Z</dcterms:modified>
  <cp:category/>
  <cp:version/>
  <cp:contentType/>
  <cp:contentStatus/>
</cp:coreProperties>
</file>